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35" windowHeight="11250"/>
  </bookViews>
  <sheets>
    <sheet name="01.04.2016" sheetId="1" r:id="rId1"/>
  </sheets>
  <calcPr calcId="125725"/>
</workbook>
</file>

<file path=xl/calcChain.xml><?xml version="1.0" encoding="utf-8"?>
<calcChain xmlns="http://schemas.openxmlformats.org/spreadsheetml/2006/main">
  <c r="D106" i="1"/>
  <c r="D104"/>
  <c r="D99"/>
  <c r="D87"/>
  <c r="D74"/>
  <c r="D70"/>
  <c r="D63"/>
  <c r="D61"/>
  <c r="D60"/>
  <c r="D58" s="1"/>
  <c r="D57" s="1"/>
  <c r="F56"/>
  <c r="F54"/>
  <c r="E54"/>
  <c r="D54"/>
  <c r="F53"/>
  <c r="F52"/>
  <c r="E50"/>
  <c r="F50" s="1"/>
  <c r="D50"/>
  <c r="F49"/>
  <c r="F48"/>
  <c r="F47"/>
  <c r="F46"/>
  <c r="F45"/>
  <c r="F43"/>
  <c r="E41"/>
  <c r="F41" s="1"/>
  <c r="D41"/>
  <c r="F40"/>
  <c r="F38"/>
  <c r="E36"/>
  <c r="F36" s="1"/>
  <c r="D36"/>
  <c r="F28"/>
  <c r="F27"/>
  <c r="F26"/>
  <c r="F25"/>
  <c r="E23"/>
  <c r="F23" s="1"/>
  <c r="D23"/>
  <c r="F22"/>
  <c r="F21"/>
  <c r="E19"/>
  <c r="F19" s="1"/>
  <c r="D19"/>
  <c r="F18"/>
  <c r="F17"/>
  <c r="F16"/>
  <c r="F15"/>
  <c r="F14"/>
  <c r="E12"/>
  <c r="F12" s="1"/>
  <c r="D12"/>
  <c r="F11"/>
  <c r="F10"/>
  <c r="F9"/>
  <c r="D9"/>
  <c r="F7"/>
  <c r="E7"/>
  <c r="E57" s="1"/>
  <c r="F57" s="1"/>
  <c r="D7"/>
  <c r="D6" s="1"/>
</calcChain>
</file>

<file path=xl/sharedStrings.xml><?xml version="1.0" encoding="utf-8"?>
<sst xmlns="http://schemas.openxmlformats.org/spreadsheetml/2006/main" count="188" uniqueCount="76">
  <si>
    <t>тыс. рублей</t>
  </si>
  <si>
    <t>№</t>
  </si>
  <si>
    <t>Показатели</t>
  </si>
  <si>
    <t>Единица измерения</t>
  </si>
  <si>
    <t>Данные ГРБС</t>
  </si>
  <si>
    <t>Отклонение</t>
  </si>
  <si>
    <t>1.</t>
  </si>
  <si>
    <t>Численность работников муниципальных учреждений, финансируемых из бюджета городского округа</t>
  </si>
  <si>
    <t>человек</t>
  </si>
  <si>
    <t>1.1.</t>
  </si>
  <si>
    <t>Общегосударственные вопросы</t>
  </si>
  <si>
    <t>в том числе:</t>
  </si>
  <si>
    <t>муниципальные служащие органов местного самоуправления</t>
  </si>
  <si>
    <t>немуниципальные служащие</t>
  </si>
  <si>
    <t xml:space="preserve"> Кроме того, Избирательная комиссия</t>
  </si>
  <si>
    <t>Администрация</t>
  </si>
  <si>
    <t>МБУ "Муниципальный архив г.Воронежа"</t>
  </si>
  <si>
    <t>МБУ "Управление служебных зданий"</t>
  </si>
  <si>
    <t>МБУ " Информационные технологии"</t>
  </si>
  <si>
    <t>МКУ "Автобаза администрации ГО г. Воронежа"</t>
  </si>
  <si>
    <t>МАУ "МФЦ г. Воронежа"</t>
  </si>
  <si>
    <t>1.2.</t>
  </si>
  <si>
    <t>Защита населения и территорий от последствий ЧС природного  и техногенного характера, гражданская оборона</t>
  </si>
  <si>
    <t>МКУ "Управление по делам гражданской обороны и чрезвычайным ситуациям"</t>
  </si>
  <si>
    <t>МКУ "Безопасный город"</t>
  </si>
  <si>
    <t>1.3.</t>
  </si>
  <si>
    <t>Национальная экономика</t>
  </si>
  <si>
    <t>МАУ "Центр СМИ и рекламы"</t>
  </si>
  <si>
    <t>МКУ "Городская дирекция дорожного хозяйства и благоустройства"</t>
  </si>
  <si>
    <t>МБУ "ЦОДД"</t>
  </si>
  <si>
    <t>МКУ "ДЕЗ КС"</t>
  </si>
  <si>
    <t>МКУ " Городской центр муниципального имущества"</t>
  </si>
  <si>
    <t>МБУ "Комбинат благоустройства Железнодорожного района"</t>
  </si>
  <si>
    <t>МБУ "Комбинат благоустройства Коминтерновского района"</t>
  </si>
  <si>
    <t>МБУ "Комбинат благоустройства Левобережного района"</t>
  </si>
  <si>
    <t>МБУ "Комбинат благоустройства Ленинского района"</t>
  </si>
  <si>
    <t>МБУ "Комбинат благоустройства Советского района"</t>
  </si>
  <si>
    <t>МБУ "Комбинат благоустройства Центрального района"</t>
  </si>
  <si>
    <t>1.4.</t>
  </si>
  <si>
    <t>Жилищно-коммунальное хозяйство</t>
  </si>
  <si>
    <t>МКУ "ГорДЕЗ ЖКХ"</t>
  </si>
  <si>
    <t>МКУ "ГАРС"</t>
  </si>
  <si>
    <t>МКУ "Администрация городских кладбищ"</t>
  </si>
  <si>
    <t>1.5.</t>
  </si>
  <si>
    <t>Образование</t>
  </si>
  <si>
    <t>Учреждения образования</t>
  </si>
  <si>
    <t>МУ по централизованному ведению бухгалтерского учета</t>
  </si>
  <si>
    <t>МКУ "Центр молодежных проектов и  программ"</t>
  </si>
  <si>
    <t>МАУ "ЦДО Перемена"</t>
  </si>
  <si>
    <t>Учреждения дополнительного  образования (спорт. школы)</t>
  </si>
  <si>
    <t>МКУ "ЦБ УДО"</t>
  </si>
  <si>
    <t>Учреждения дополнительного  образования (ДШИ)</t>
  </si>
  <si>
    <t>1.6.</t>
  </si>
  <si>
    <t>Культура и искусство</t>
  </si>
  <si>
    <t>Учреждения культуры</t>
  </si>
  <si>
    <t>МКУ "Централизованнная бухгалтерия учреждений культуры"</t>
  </si>
  <si>
    <t>1.7.</t>
  </si>
  <si>
    <t>Физическая культура и спорт</t>
  </si>
  <si>
    <t>МБУ ГФСЦ</t>
  </si>
  <si>
    <t>2.</t>
  </si>
  <si>
    <t xml:space="preserve">Фонд заработной платы в муниципальных учреждениях, финансируемых из бюджета городского округа </t>
  </si>
  <si>
    <t>2.1.</t>
  </si>
  <si>
    <t xml:space="preserve"> в том числе, Избирательная комиссия</t>
  </si>
  <si>
    <t>2.2.</t>
  </si>
  <si>
    <t>2.3.</t>
  </si>
  <si>
    <t>2.4.</t>
  </si>
  <si>
    <t>МКУ " Администрация городских кладбищ"</t>
  </si>
  <si>
    <t>2.5.</t>
  </si>
  <si>
    <t>Учреждения образования и молодежной политики</t>
  </si>
  <si>
    <t>Школы искусств и дополнительное образование</t>
  </si>
  <si>
    <t>Учреждения дополнительного  образования (спорт. Школы+ЦБ)</t>
  </si>
  <si>
    <t>2.6.</t>
  </si>
  <si>
    <t>МКУ "Централизованнная бухгалтерия"</t>
  </si>
  <si>
    <t>2.7.</t>
  </si>
  <si>
    <t>I квартал                   2016 года</t>
  </si>
  <si>
    <t>СВЕДЕНИЯ О ЧИСЛЕННОСТИ РАБОТНИКОВ И ФОНДЕ
 ЗАРАБОТНОЙ ПЛАТЫ В МУНИЦИПАЛЬНЫХ УЧРЕЖДЕНИЯХ 
ГОРОДСКОГО ОКРУГА ГОРОД ВОРОНЕЖ 
ЗА I КВАРТАЛ 2016 ГОДА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</si>
</sst>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0" fillId="0" borderId="0" xfId="0" applyNumberFormat="1"/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0" fillId="0" borderId="1" xfId="0" applyFill="1" applyBorder="1"/>
    <xf numFmtId="0" fontId="0" fillId="0" borderId="4" xfId="0" applyFont="1" applyBorder="1"/>
    <xf numFmtId="0" fontId="0" fillId="0" borderId="0" xfId="0" applyBorder="1"/>
    <xf numFmtId="0" fontId="5" fillId="0" borderId="4" xfId="0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9" fillId="0" borderId="1" xfId="0" applyFont="1" applyBorder="1"/>
    <xf numFmtId="0" fontId="0" fillId="0" borderId="9" xfId="0" applyBorder="1"/>
    <xf numFmtId="0" fontId="0" fillId="0" borderId="10" xfId="0" applyBorder="1"/>
    <xf numFmtId="0" fontId="5" fillId="0" borderId="1" xfId="0" applyFont="1" applyFill="1" applyBorder="1" applyAlignment="1">
      <alignment wrapText="1"/>
    </xf>
    <xf numFmtId="3" fontId="8" fillId="0" borderId="11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6" fillId="2" borderId="13" xfId="0" applyNumberFormat="1" applyFont="1" applyFill="1" applyBorder="1" applyAlignment="1">
      <alignment horizontal="center" vertical="center"/>
    </xf>
    <xf numFmtId="3" fontId="6" fillId="2" borderId="14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1" fontId="4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/>
    <xf numFmtId="3" fontId="10" fillId="2" borderId="1" xfId="0" applyNumberFormat="1" applyFont="1" applyFill="1" applyBorder="1"/>
    <xf numFmtId="3" fontId="0" fillId="0" borderId="0" xfId="0" applyNumberFormat="1" applyBorder="1"/>
    <xf numFmtId="3" fontId="11" fillId="2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Border="1"/>
    <xf numFmtId="0" fontId="0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10"/>
  <sheetViews>
    <sheetView tabSelected="1" topLeftCell="A41" workbookViewId="0">
      <selection activeCell="H5" sqref="H5"/>
    </sheetView>
  </sheetViews>
  <sheetFormatPr defaultRowHeight="15"/>
  <cols>
    <col min="1" max="1" width="7" customWidth="1"/>
    <col min="2" max="2" width="49.5703125" customWidth="1"/>
    <col min="3" max="3" width="15.140625" customWidth="1"/>
    <col min="4" max="4" width="17.42578125" style="43" customWidth="1"/>
    <col min="5" max="5" width="11.85546875" hidden="1" customWidth="1"/>
    <col min="6" max="6" width="16.7109375" hidden="1" customWidth="1"/>
    <col min="7" max="7" width="21" customWidth="1"/>
    <col min="8" max="8" width="15.7109375" customWidth="1"/>
    <col min="9" max="9" width="15.5703125" customWidth="1"/>
  </cols>
  <sheetData>
    <row r="2" spans="1:11" ht="78.75" customHeight="1">
      <c r="A2" s="52" t="s">
        <v>75</v>
      </c>
      <c r="B2" s="52"/>
      <c r="C2" s="52"/>
      <c r="D2" s="52"/>
      <c r="E2" s="52"/>
    </row>
    <row r="3" spans="1:11" ht="18.75">
      <c r="A3" s="52"/>
      <c r="B3" s="52"/>
      <c r="C3" s="52"/>
      <c r="D3" s="52"/>
      <c r="E3" s="52"/>
    </row>
    <row r="4" spans="1:11" ht="15.75" thickBot="1">
      <c r="D4" s="1" t="s">
        <v>0</v>
      </c>
      <c r="F4" s="2" t="s">
        <v>0</v>
      </c>
    </row>
    <row r="5" spans="1:11" ht="38.25" thickBot="1">
      <c r="A5" s="3" t="s">
        <v>1</v>
      </c>
      <c r="B5" s="3" t="s">
        <v>2</v>
      </c>
      <c r="C5" s="3" t="s">
        <v>3</v>
      </c>
      <c r="D5" s="4" t="s">
        <v>74</v>
      </c>
      <c r="E5" s="5" t="s">
        <v>4</v>
      </c>
      <c r="F5" s="6" t="s">
        <v>5</v>
      </c>
    </row>
    <row r="6" spans="1:11" ht="75.75" thickBot="1">
      <c r="A6" s="7" t="s">
        <v>6</v>
      </c>
      <c r="B6" s="8" t="s">
        <v>7</v>
      </c>
      <c r="C6" s="7" t="s">
        <v>8</v>
      </c>
      <c r="D6" s="9">
        <f>D7+D19+D23+D36+D41+D50+D54</f>
        <v>25624</v>
      </c>
      <c r="E6" s="10"/>
      <c r="F6" s="11"/>
      <c r="G6" s="12"/>
      <c r="H6" s="12"/>
      <c r="K6" s="12"/>
    </row>
    <row r="7" spans="1:11" ht="19.5" thickBot="1">
      <c r="A7" s="13" t="s">
        <v>9</v>
      </c>
      <c r="B7" s="14" t="s">
        <v>10</v>
      </c>
      <c r="C7" s="15" t="s">
        <v>8</v>
      </c>
      <c r="D7" s="16">
        <f>D9+D10+D12</f>
        <v>1970</v>
      </c>
      <c r="E7" s="17">
        <f t="shared" ref="E7" si="0">E9+E10</f>
        <v>239655.09999999998</v>
      </c>
      <c r="F7" s="18" t="e">
        <f>#REF!-E7</f>
        <v>#REF!</v>
      </c>
      <c r="H7" s="12"/>
    </row>
    <row r="8" spans="1:11" ht="19.5" hidden="1" thickBot="1">
      <c r="A8" s="53"/>
      <c r="B8" s="14" t="s">
        <v>11</v>
      </c>
      <c r="C8" s="19"/>
      <c r="D8" s="16"/>
      <c r="E8" s="20"/>
      <c r="F8" s="21"/>
      <c r="H8" s="12"/>
    </row>
    <row r="9" spans="1:11" ht="38.25" hidden="1" thickBot="1">
      <c r="A9" s="53"/>
      <c r="B9" s="14" t="s">
        <v>12</v>
      </c>
      <c r="C9" s="15" t="s">
        <v>8</v>
      </c>
      <c r="D9" s="9">
        <f>1283+7</f>
        <v>1290</v>
      </c>
      <c r="E9" s="22">
        <v>227399.3</v>
      </c>
      <c r="F9" s="23" t="e">
        <f>#REF!-E9</f>
        <v>#REF!</v>
      </c>
      <c r="H9" s="12"/>
      <c r="I9" s="12"/>
    </row>
    <row r="10" spans="1:11" ht="19.5" hidden="1" thickBot="1">
      <c r="A10" s="53"/>
      <c r="B10" s="14" t="s">
        <v>13</v>
      </c>
      <c r="C10" s="15" t="s">
        <v>8</v>
      </c>
      <c r="D10" s="9">
        <v>247</v>
      </c>
      <c r="E10" s="22">
        <v>12255.8</v>
      </c>
      <c r="F10" s="24" t="e">
        <f>#REF!-E10</f>
        <v>#REF!</v>
      </c>
      <c r="H10" s="12"/>
    </row>
    <row r="11" spans="1:11" ht="19.5" hidden="1" thickBot="1">
      <c r="A11" s="25"/>
      <c r="B11" s="14" t="s">
        <v>14</v>
      </c>
      <c r="C11" s="19"/>
      <c r="D11" s="9">
        <v>7</v>
      </c>
      <c r="E11" s="22">
        <v>1327</v>
      </c>
      <c r="F11" s="18" t="e">
        <f>#REF!-E11</f>
        <v>#REF!</v>
      </c>
      <c r="H11" s="12"/>
    </row>
    <row r="12" spans="1:11" ht="19.5" hidden="1" thickBot="1">
      <c r="A12" s="25">
        <v>2</v>
      </c>
      <c r="B12" s="14" t="s">
        <v>15</v>
      </c>
      <c r="C12" s="19"/>
      <c r="D12" s="9">
        <f>D14+D15+D16+D17</f>
        <v>433</v>
      </c>
      <c r="E12" s="22">
        <f>E14+E15+E16+E17+E18</f>
        <v>36419.699999999997</v>
      </c>
      <c r="F12" s="18" t="e">
        <f>#REF!-E12</f>
        <v>#REF!</v>
      </c>
      <c r="H12" s="12"/>
    </row>
    <row r="13" spans="1:11" ht="19.5" hidden="1" thickBot="1">
      <c r="A13" s="54"/>
      <c r="B13" s="14" t="s">
        <v>11</v>
      </c>
      <c r="C13" s="19"/>
      <c r="D13" s="9"/>
      <c r="E13" s="22"/>
      <c r="F13" s="21"/>
      <c r="H13" s="12"/>
    </row>
    <row r="14" spans="1:11" ht="38.25" hidden="1" thickBot="1">
      <c r="A14" s="54"/>
      <c r="B14" s="14" t="s">
        <v>16</v>
      </c>
      <c r="C14" s="19"/>
      <c r="D14" s="9">
        <v>21</v>
      </c>
      <c r="E14" s="22">
        <v>1385.7</v>
      </c>
      <c r="F14" s="23" t="e">
        <f>#REF!-E14</f>
        <v>#REF!</v>
      </c>
      <c r="H14" s="12"/>
    </row>
    <row r="15" spans="1:11" ht="19.5" hidden="1" thickBot="1">
      <c r="A15" s="54"/>
      <c r="B15" s="14" t="s">
        <v>17</v>
      </c>
      <c r="C15" s="19"/>
      <c r="D15" s="26">
        <v>211</v>
      </c>
      <c r="E15" s="22">
        <v>10508.4</v>
      </c>
      <c r="F15" s="23" t="e">
        <f>#REF!-E15</f>
        <v>#REF!</v>
      </c>
      <c r="H15" s="12"/>
    </row>
    <row r="16" spans="1:11" ht="19.5" hidden="1" thickBot="1">
      <c r="A16" s="54"/>
      <c r="B16" s="14" t="s">
        <v>18</v>
      </c>
      <c r="C16" s="19"/>
      <c r="D16" s="26">
        <v>26</v>
      </c>
      <c r="E16" s="22">
        <v>2690</v>
      </c>
      <c r="F16" s="23" t="e">
        <f>#REF!-E16</f>
        <v>#REF!</v>
      </c>
      <c r="H16" s="12"/>
    </row>
    <row r="17" spans="1:8" ht="38.25" hidden="1" thickBot="1">
      <c r="A17" s="54"/>
      <c r="B17" s="14" t="s">
        <v>19</v>
      </c>
      <c r="C17" s="19"/>
      <c r="D17" s="9">
        <v>175</v>
      </c>
      <c r="E17" s="22">
        <v>17792.599999999999</v>
      </c>
      <c r="F17" s="23" t="e">
        <f>#REF!-E17</f>
        <v>#REF!</v>
      </c>
      <c r="H17" s="12"/>
    </row>
    <row r="18" spans="1:8" ht="19.5" hidden="1" thickBot="1">
      <c r="A18" s="54"/>
      <c r="B18" s="14" t="s">
        <v>20</v>
      </c>
      <c r="C18" s="19"/>
      <c r="D18" s="9"/>
      <c r="E18" s="22">
        <v>4043</v>
      </c>
      <c r="F18" s="23" t="e">
        <f>#REF!-E18</f>
        <v>#REF!</v>
      </c>
      <c r="H18" s="12"/>
    </row>
    <row r="19" spans="1:8" ht="75.75" thickBot="1">
      <c r="A19" s="27" t="s">
        <v>21</v>
      </c>
      <c r="B19" s="14" t="s">
        <v>22</v>
      </c>
      <c r="C19" s="15" t="s">
        <v>8</v>
      </c>
      <c r="D19" s="9">
        <f>D21+D22</f>
        <v>235</v>
      </c>
      <c r="E19" s="22">
        <f>E21+E22</f>
        <v>23012</v>
      </c>
      <c r="F19" s="18" t="e">
        <f>#REF!-E19</f>
        <v>#REF!</v>
      </c>
      <c r="H19" s="12"/>
    </row>
    <row r="20" spans="1:8" ht="19.5" hidden="1" thickBot="1">
      <c r="A20" s="51"/>
      <c r="B20" s="14" t="s">
        <v>11</v>
      </c>
      <c r="C20" s="19"/>
      <c r="D20" s="9"/>
      <c r="E20" s="22"/>
      <c r="F20" s="21"/>
      <c r="H20" s="12"/>
    </row>
    <row r="21" spans="1:8" ht="57" hidden="1" thickBot="1">
      <c r="A21" s="51"/>
      <c r="B21" s="14" t="s">
        <v>23</v>
      </c>
      <c r="C21" s="19"/>
      <c r="D21" s="26">
        <v>212</v>
      </c>
      <c r="E21" s="22">
        <v>22741</v>
      </c>
      <c r="F21" s="23" t="e">
        <f>#REF!-E21</f>
        <v>#REF!</v>
      </c>
      <c r="G21" s="12"/>
      <c r="H21" s="12"/>
    </row>
    <row r="22" spans="1:8" ht="19.5" hidden="1" thickBot="1">
      <c r="A22" s="51"/>
      <c r="B22" s="14" t="s">
        <v>24</v>
      </c>
      <c r="C22" s="19"/>
      <c r="D22" s="9">
        <v>23</v>
      </c>
      <c r="E22" s="22">
        <v>271</v>
      </c>
      <c r="F22" s="23" t="e">
        <f>#REF!-E22</f>
        <v>#REF!</v>
      </c>
      <c r="H22" s="12"/>
    </row>
    <row r="23" spans="1:8" ht="19.5" thickBot="1">
      <c r="A23" s="27" t="s">
        <v>25</v>
      </c>
      <c r="B23" s="14" t="s">
        <v>26</v>
      </c>
      <c r="C23" s="15" t="s">
        <v>8</v>
      </c>
      <c r="D23" s="9">
        <f>D25+D26+D27+D28+D30+D31+D32+D33+D34+D35+D29</f>
        <v>971</v>
      </c>
      <c r="E23" s="22" t="e">
        <f>E25+E26+#REF!+#REF!+E28+E27</f>
        <v>#REF!</v>
      </c>
      <c r="F23" s="18" t="e">
        <f>#REF!-E23</f>
        <v>#REF!</v>
      </c>
      <c r="H23" s="12"/>
    </row>
    <row r="24" spans="1:8" ht="19.5" hidden="1" thickBot="1">
      <c r="A24" s="51"/>
      <c r="B24" s="14" t="s">
        <v>11</v>
      </c>
      <c r="C24" s="19"/>
      <c r="D24" s="9"/>
      <c r="E24" s="22"/>
      <c r="F24" s="21"/>
      <c r="H24" s="12"/>
    </row>
    <row r="25" spans="1:8" ht="19.5" hidden="1" thickBot="1">
      <c r="A25" s="51"/>
      <c r="B25" s="14" t="s">
        <v>27</v>
      </c>
      <c r="C25" s="19"/>
      <c r="D25" s="9">
        <v>9</v>
      </c>
      <c r="E25" s="22">
        <v>1954.9</v>
      </c>
      <c r="F25" s="23" t="e">
        <f>#REF!-E25</f>
        <v>#REF!</v>
      </c>
      <c r="H25" s="12"/>
    </row>
    <row r="26" spans="1:8" ht="38.25" hidden="1" thickBot="1">
      <c r="A26" s="51"/>
      <c r="B26" s="14" t="s">
        <v>28</v>
      </c>
      <c r="C26" s="19"/>
      <c r="D26" s="9">
        <v>47</v>
      </c>
      <c r="E26" s="22">
        <v>7006</v>
      </c>
      <c r="F26" s="23" t="e">
        <f>#REF!-E26</f>
        <v>#REF!</v>
      </c>
      <c r="H26" s="12"/>
    </row>
    <row r="27" spans="1:8" ht="19.5" hidden="1" thickBot="1">
      <c r="A27" s="51"/>
      <c r="B27" s="14" t="s">
        <v>29</v>
      </c>
      <c r="C27" s="19"/>
      <c r="D27" s="9">
        <v>76</v>
      </c>
      <c r="E27" s="22">
        <v>5970.84</v>
      </c>
      <c r="F27" s="23" t="e">
        <f>#REF!-E27</f>
        <v>#REF!</v>
      </c>
      <c r="H27" s="12"/>
    </row>
    <row r="28" spans="1:8" ht="19.5" hidden="1" thickBot="1">
      <c r="A28" s="51"/>
      <c r="B28" s="14" t="s">
        <v>30</v>
      </c>
      <c r="C28" s="19"/>
      <c r="D28" s="9">
        <v>22</v>
      </c>
      <c r="E28" s="22">
        <v>2048.5</v>
      </c>
      <c r="F28" s="23" t="e">
        <f>#REF!-E28</f>
        <v>#REF!</v>
      </c>
      <c r="H28" s="12"/>
    </row>
    <row r="29" spans="1:8" ht="38.25" hidden="1" thickBot="1">
      <c r="A29" s="28"/>
      <c r="B29" s="14" t="s">
        <v>31</v>
      </c>
      <c r="C29" s="19"/>
      <c r="D29" s="9">
        <v>24</v>
      </c>
      <c r="E29" s="22"/>
      <c r="F29" s="29"/>
      <c r="H29" s="12"/>
    </row>
    <row r="30" spans="1:8" ht="38.25" hidden="1" thickBot="1">
      <c r="A30" s="28"/>
      <c r="B30" s="14" t="s">
        <v>32</v>
      </c>
      <c r="C30" s="19"/>
      <c r="D30" s="9">
        <v>119</v>
      </c>
      <c r="E30" s="22"/>
      <c r="F30" s="29"/>
      <c r="H30" s="12"/>
    </row>
    <row r="31" spans="1:8" ht="38.25" hidden="1" thickBot="1">
      <c r="A31" s="28"/>
      <c r="B31" s="8" t="s">
        <v>33</v>
      </c>
      <c r="C31" s="30"/>
      <c r="D31" s="9">
        <v>143</v>
      </c>
      <c r="E31" s="22"/>
      <c r="F31" s="29"/>
      <c r="H31" s="12"/>
    </row>
    <row r="32" spans="1:8" ht="38.25" hidden="1" thickBot="1">
      <c r="A32" s="28"/>
      <c r="B32" s="8" t="s">
        <v>34</v>
      </c>
      <c r="C32" s="30"/>
      <c r="D32" s="9">
        <v>118</v>
      </c>
      <c r="E32" s="22"/>
      <c r="F32" s="29"/>
      <c r="H32" s="12"/>
    </row>
    <row r="33" spans="1:11" ht="38.25" hidden="1" thickBot="1">
      <c r="A33" s="28"/>
      <c r="B33" s="8" t="s">
        <v>35</v>
      </c>
      <c r="C33" s="30"/>
      <c r="D33" s="9">
        <v>126</v>
      </c>
      <c r="E33" s="22"/>
      <c r="F33" s="29"/>
      <c r="H33" s="12"/>
    </row>
    <row r="34" spans="1:11" ht="38.25" hidden="1" thickBot="1">
      <c r="A34" s="28"/>
      <c r="B34" s="8" t="s">
        <v>36</v>
      </c>
      <c r="C34" s="30"/>
      <c r="D34" s="9">
        <v>156</v>
      </c>
      <c r="E34" s="22"/>
      <c r="F34" s="29"/>
      <c r="H34" s="12"/>
    </row>
    <row r="35" spans="1:11" ht="38.25" hidden="1" thickBot="1">
      <c r="A35" s="28"/>
      <c r="B35" s="8" t="s">
        <v>37</v>
      </c>
      <c r="C35" s="30"/>
      <c r="D35" s="9">
        <v>131</v>
      </c>
      <c r="E35" s="22"/>
      <c r="F35" s="29"/>
      <c r="H35" s="12"/>
    </row>
    <row r="36" spans="1:11" ht="19.5" thickBot="1">
      <c r="A36" s="27" t="s">
        <v>38</v>
      </c>
      <c r="B36" s="8" t="s">
        <v>39</v>
      </c>
      <c r="C36" s="7" t="s">
        <v>8</v>
      </c>
      <c r="D36" s="9">
        <f>D38+D39+D40</f>
        <v>220</v>
      </c>
      <c r="E36" s="22" t="e">
        <f>E38+E40+#REF!+#REF!+#REF!+#REF!+#REF!+#REF!+#REF!</f>
        <v>#REF!</v>
      </c>
      <c r="F36" s="18" t="e">
        <f>#REF!-E36</f>
        <v>#REF!</v>
      </c>
      <c r="H36" s="12"/>
    </row>
    <row r="37" spans="1:11" ht="19.5" hidden="1" thickBot="1">
      <c r="A37" s="31"/>
      <c r="B37" s="8" t="s">
        <v>11</v>
      </c>
      <c r="C37" s="30"/>
      <c r="D37" s="9"/>
      <c r="E37" s="22"/>
      <c r="F37" s="21"/>
      <c r="H37" s="12"/>
    </row>
    <row r="38" spans="1:11" ht="19.5" hidden="1" thickBot="1">
      <c r="A38" s="51"/>
      <c r="B38" s="8" t="s">
        <v>40</v>
      </c>
      <c r="C38" s="30"/>
      <c r="D38" s="9">
        <v>65</v>
      </c>
      <c r="E38" s="22">
        <v>8676.5</v>
      </c>
      <c r="F38" s="23" t="e">
        <f>#REF!-E38</f>
        <v>#REF!</v>
      </c>
      <c r="H38" s="12"/>
    </row>
    <row r="39" spans="1:11" ht="19.5" hidden="1" thickBot="1">
      <c r="A39" s="51"/>
      <c r="B39" s="8" t="s">
        <v>41</v>
      </c>
      <c r="C39" s="30"/>
      <c r="D39" s="9">
        <v>137</v>
      </c>
      <c r="E39" s="22"/>
      <c r="F39" s="23"/>
      <c r="H39" s="12"/>
    </row>
    <row r="40" spans="1:11" ht="38.25" hidden="1" thickBot="1">
      <c r="A40" s="51"/>
      <c r="B40" s="8" t="s">
        <v>42</v>
      </c>
      <c r="C40" s="30"/>
      <c r="D40" s="9">
        <v>18</v>
      </c>
      <c r="E40" s="22">
        <v>10462.1</v>
      </c>
      <c r="F40" s="23" t="e">
        <f>#REF!-E40</f>
        <v>#REF!</v>
      </c>
      <c r="H40" s="12"/>
    </row>
    <row r="41" spans="1:11" ht="19.5" thickBot="1">
      <c r="A41" s="27" t="s">
        <v>43</v>
      </c>
      <c r="B41" s="8" t="s">
        <v>44</v>
      </c>
      <c r="C41" s="7" t="s">
        <v>8</v>
      </c>
      <c r="D41" s="9">
        <f>D42+D43+D45+D46+D47+D48+D49+D44</f>
        <v>21354</v>
      </c>
      <c r="E41" s="22">
        <f>E43+E45+E46+E49+E47+E48</f>
        <v>1533257.85</v>
      </c>
      <c r="F41" s="18" t="e">
        <f>#REF!-E41</f>
        <v>#REF!</v>
      </c>
      <c r="H41" s="12"/>
      <c r="K41" s="12"/>
    </row>
    <row r="42" spans="1:11" ht="19.5" hidden="1" thickBot="1">
      <c r="A42" s="27"/>
      <c r="B42" s="8" t="s">
        <v>11</v>
      </c>
      <c r="C42" s="7"/>
      <c r="D42" s="9"/>
      <c r="E42" s="22"/>
      <c r="F42" s="21"/>
      <c r="H42" s="12"/>
    </row>
    <row r="43" spans="1:11" ht="19.5" hidden="1" thickBot="1">
      <c r="A43" s="27"/>
      <c r="B43" s="8" t="s">
        <v>45</v>
      </c>
      <c r="C43" s="7" t="s">
        <v>8</v>
      </c>
      <c r="D43" s="26">
        <v>18762</v>
      </c>
      <c r="E43" s="22">
        <v>1343417.7</v>
      </c>
      <c r="F43" s="23" t="e">
        <f>#REF!-E43</f>
        <v>#REF!</v>
      </c>
      <c r="H43" s="12"/>
    </row>
    <row r="44" spans="1:11" ht="38.25" hidden="1" thickBot="1">
      <c r="A44" s="27"/>
      <c r="B44" s="8" t="s">
        <v>46</v>
      </c>
      <c r="C44" s="7" t="s">
        <v>8</v>
      </c>
      <c r="D44" s="9"/>
      <c r="E44" s="22"/>
      <c r="F44" s="23"/>
      <c r="H44" s="12"/>
    </row>
    <row r="45" spans="1:11" ht="38.25" hidden="1" thickBot="1">
      <c r="A45" s="27"/>
      <c r="B45" s="8" t="s">
        <v>47</v>
      </c>
      <c r="C45" s="7" t="s">
        <v>8</v>
      </c>
      <c r="D45" s="9"/>
      <c r="E45" s="22">
        <v>649.6</v>
      </c>
      <c r="F45" s="23" t="e">
        <f>#REF!-E45</f>
        <v>#REF!</v>
      </c>
      <c r="H45" s="12"/>
    </row>
    <row r="46" spans="1:11" ht="19.5" hidden="1" thickBot="1">
      <c r="A46" s="27"/>
      <c r="B46" s="8" t="s">
        <v>48</v>
      </c>
      <c r="C46" s="7" t="s">
        <v>8</v>
      </c>
      <c r="D46" s="9"/>
      <c r="E46" s="22">
        <v>2280</v>
      </c>
      <c r="F46" s="23" t="e">
        <f>#REF!-E46</f>
        <v>#REF!</v>
      </c>
      <c r="H46" s="12"/>
    </row>
    <row r="47" spans="1:11" ht="38.25" hidden="1" thickBot="1">
      <c r="A47" s="27"/>
      <c r="B47" s="8" t="s">
        <v>49</v>
      </c>
      <c r="C47" s="7" t="s">
        <v>8</v>
      </c>
      <c r="D47" s="9">
        <v>1070</v>
      </c>
      <c r="E47" s="22">
        <v>79604.149999999994</v>
      </c>
      <c r="F47" s="23" t="e">
        <f>#REF!-E47</f>
        <v>#REF!</v>
      </c>
      <c r="H47" s="12"/>
    </row>
    <row r="48" spans="1:11" ht="19.5" hidden="1" thickBot="1">
      <c r="A48" s="27"/>
      <c r="B48" s="8" t="s">
        <v>50</v>
      </c>
      <c r="C48" s="7" t="s">
        <v>8</v>
      </c>
      <c r="D48" s="9">
        <v>19</v>
      </c>
      <c r="E48" s="22">
        <v>1659.8</v>
      </c>
      <c r="F48" s="23" t="e">
        <f>#REF!-E48</f>
        <v>#REF!</v>
      </c>
      <c r="H48" s="12"/>
    </row>
    <row r="49" spans="1:12" ht="38.25" hidden="1" thickBot="1">
      <c r="A49" s="27"/>
      <c r="B49" s="8" t="s">
        <v>51</v>
      </c>
      <c r="C49" s="7" t="s">
        <v>8</v>
      </c>
      <c r="D49" s="9">
        <v>1503</v>
      </c>
      <c r="E49" s="22">
        <v>105646.6</v>
      </c>
      <c r="F49" s="23" t="e">
        <f>#REF!-E49</f>
        <v>#REF!</v>
      </c>
      <c r="H49" s="12"/>
    </row>
    <row r="50" spans="1:12" ht="18.75" customHeight="1" thickBot="1">
      <c r="A50" s="27" t="s">
        <v>52</v>
      </c>
      <c r="B50" s="8" t="s">
        <v>53</v>
      </c>
      <c r="C50" s="7" t="s">
        <v>8</v>
      </c>
      <c r="D50" s="9">
        <f>D52+D53</f>
        <v>781</v>
      </c>
      <c r="E50" s="22">
        <f>E52+E53</f>
        <v>42861.8</v>
      </c>
      <c r="F50" s="18" t="e">
        <f>#REF!-E50</f>
        <v>#REF!</v>
      </c>
      <c r="H50" s="12"/>
    </row>
    <row r="51" spans="1:12" ht="19.5" hidden="1" thickBot="1">
      <c r="A51" s="27"/>
      <c r="B51" s="8" t="s">
        <v>11</v>
      </c>
      <c r="C51" s="30"/>
      <c r="D51" s="9"/>
      <c r="E51" s="22"/>
      <c r="F51" s="21"/>
      <c r="H51" s="12"/>
    </row>
    <row r="52" spans="1:12" ht="19.5" hidden="1" thickBot="1">
      <c r="A52" s="27"/>
      <c r="B52" s="8" t="s">
        <v>54</v>
      </c>
      <c r="C52" s="30"/>
      <c r="D52" s="9">
        <v>753</v>
      </c>
      <c r="E52" s="22">
        <v>40386.5</v>
      </c>
      <c r="F52" s="23" t="e">
        <f>#REF!-E52</f>
        <v>#REF!</v>
      </c>
      <c r="H52" s="12"/>
      <c r="L52" s="12"/>
    </row>
    <row r="53" spans="1:12" ht="38.25" hidden="1" thickBot="1">
      <c r="A53" s="27"/>
      <c r="B53" s="8" t="s">
        <v>55</v>
      </c>
      <c r="C53" s="30"/>
      <c r="D53" s="9">
        <v>28</v>
      </c>
      <c r="E53" s="22">
        <v>2475.3000000000002</v>
      </c>
      <c r="F53" s="23" t="e">
        <f>#REF!-E53</f>
        <v>#REF!</v>
      </c>
      <c r="H53" s="12"/>
    </row>
    <row r="54" spans="1:12" ht="19.5" thickBot="1">
      <c r="A54" s="27" t="s">
        <v>56</v>
      </c>
      <c r="B54" s="8" t="s">
        <v>57</v>
      </c>
      <c r="C54" s="7" t="s">
        <v>8</v>
      </c>
      <c r="D54" s="9">
        <f>D56</f>
        <v>93</v>
      </c>
      <c r="E54" s="22">
        <f>E56</f>
        <v>3380.7</v>
      </c>
      <c r="F54" s="18" t="e">
        <f>#REF!-E54</f>
        <v>#REF!</v>
      </c>
      <c r="H54" s="12"/>
    </row>
    <row r="55" spans="1:12" ht="19.5" hidden="1" thickBot="1">
      <c r="A55" s="30"/>
      <c r="B55" s="32" t="s">
        <v>11</v>
      </c>
      <c r="C55" s="30"/>
      <c r="D55" s="9"/>
      <c r="E55" s="33"/>
      <c r="F55" s="34"/>
      <c r="G55" s="21"/>
      <c r="H55" s="12"/>
    </row>
    <row r="56" spans="1:12" ht="19.5" hidden="1" thickBot="1">
      <c r="A56" s="30"/>
      <c r="B56" s="35" t="s">
        <v>58</v>
      </c>
      <c r="C56" s="30"/>
      <c r="D56" s="9">
        <v>93</v>
      </c>
      <c r="E56" s="36">
        <v>3380.7</v>
      </c>
      <c r="F56" s="37" t="e">
        <f>#REF!-E56</f>
        <v>#REF!</v>
      </c>
      <c r="G56" s="21"/>
      <c r="H56" s="12"/>
    </row>
    <row r="57" spans="1:12" s="43" customFormat="1" ht="75.75" thickBot="1">
      <c r="A57" s="38" t="s">
        <v>59</v>
      </c>
      <c r="B57" s="39" t="s">
        <v>60</v>
      </c>
      <c r="C57" s="38" t="s">
        <v>0</v>
      </c>
      <c r="D57" s="9">
        <f>D58+D70+D74+D87+D99+D104+D108</f>
        <v>1764818</v>
      </c>
      <c r="E57" s="40" t="e">
        <f>E7+E11+E12+E19+E23+E36+E41+E50+E54</f>
        <v>#REF!</v>
      </c>
      <c r="F57" s="41" t="e">
        <f>#REF!-E57</f>
        <v>#REF!</v>
      </c>
      <c r="G57" s="42"/>
      <c r="I57"/>
    </row>
    <row r="58" spans="1:12" s="43" customFormat="1" ht="18.75">
      <c r="A58" s="44" t="s">
        <v>61</v>
      </c>
      <c r="B58" s="39" t="s">
        <v>10</v>
      </c>
      <c r="C58" s="38" t="s">
        <v>0</v>
      </c>
      <c r="D58" s="9">
        <f>D60+D61+D63</f>
        <v>267995</v>
      </c>
      <c r="E58" s="45"/>
      <c r="G58" s="42"/>
      <c r="H58" s="42"/>
      <c r="I58"/>
    </row>
    <row r="59" spans="1:12" ht="18.75">
      <c r="A59" s="53"/>
      <c r="B59" s="8" t="s">
        <v>11</v>
      </c>
      <c r="C59" s="7"/>
      <c r="D59" s="46"/>
      <c r="G59" s="47"/>
    </row>
    <row r="60" spans="1:12" ht="37.5">
      <c r="A60" s="53"/>
      <c r="B60" s="8" t="s">
        <v>12</v>
      </c>
      <c r="C60" s="7" t="s">
        <v>0</v>
      </c>
      <c r="D60" s="9">
        <f>213903+D62</f>
        <v>215215</v>
      </c>
      <c r="G60" s="47"/>
    </row>
    <row r="61" spans="1:12" ht="18.75" hidden="1">
      <c r="A61" s="53"/>
      <c r="B61" s="8" t="s">
        <v>13</v>
      </c>
      <c r="C61" s="7" t="s">
        <v>0</v>
      </c>
      <c r="D61" s="9">
        <f>21985</f>
        <v>21985</v>
      </c>
      <c r="G61" s="21"/>
    </row>
    <row r="62" spans="1:12" ht="18.75" hidden="1">
      <c r="A62" s="25"/>
      <c r="B62" s="14" t="s">
        <v>62</v>
      </c>
      <c r="C62" s="15" t="s">
        <v>0</v>
      </c>
      <c r="D62" s="48">
        <v>1312</v>
      </c>
      <c r="G62" s="47"/>
      <c r="H62" s="12"/>
    </row>
    <row r="63" spans="1:12" ht="18.75" hidden="1">
      <c r="A63" s="25">
        <v>2</v>
      </c>
      <c r="B63" s="14" t="s">
        <v>15</v>
      </c>
      <c r="C63" s="15" t="s">
        <v>0</v>
      </c>
      <c r="D63" s="9">
        <f>D65+D66+D67+D68+D69</f>
        <v>30795</v>
      </c>
      <c r="G63" s="21"/>
    </row>
    <row r="64" spans="1:12" s="43" customFormat="1" ht="18.75" hidden="1">
      <c r="A64" s="54"/>
      <c r="B64" s="14" t="s">
        <v>11</v>
      </c>
      <c r="C64" s="15" t="s">
        <v>0</v>
      </c>
      <c r="D64" s="9"/>
      <c r="G64" s="45"/>
      <c r="I64"/>
    </row>
    <row r="65" spans="1:8" ht="37.5" hidden="1">
      <c r="A65" s="54"/>
      <c r="B65" s="14" t="s">
        <v>16</v>
      </c>
      <c r="C65" s="15" t="s">
        <v>0</v>
      </c>
      <c r="D65" s="9">
        <v>1876</v>
      </c>
      <c r="G65" s="21"/>
    </row>
    <row r="66" spans="1:8" ht="18.75" hidden="1">
      <c r="A66" s="54"/>
      <c r="B66" s="14" t="s">
        <v>17</v>
      </c>
      <c r="C66" s="15" t="s">
        <v>0</v>
      </c>
      <c r="D66" s="9">
        <v>10969</v>
      </c>
      <c r="G66" s="21"/>
    </row>
    <row r="67" spans="1:8" ht="18.75" hidden="1">
      <c r="A67" s="54"/>
      <c r="B67" s="14" t="s">
        <v>18</v>
      </c>
      <c r="C67" s="15" t="s">
        <v>0</v>
      </c>
      <c r="D67" s="9">
        <v>2487</v>
      </c>
      <c r="G67" s="21"/>
    </row>
    <row r="68" spans="1:8" ht="37.5" hidden="1">
      <c r="A68" s="54"/>
      <c r="B68" s="14" t="s">
        <v>19</v>
      </c>
      <c r="C68" s="15" t="s">
        <v>0</v>
      </c>
      <c r="D68" s="9">
        <v>15463</v>
      </c>
      <c r="G68" s="21"/>
    </row>
    <row r="69" spans="1:8" ht="18.75" hidden="1">
      <c r="A69" s="54"/>
      <c r="B69" s="14" t="s">
        <v>20</v>
      </c>
      <c r="C69" s="15" t="s">
        <v>0</v>
      </c>
      <c r="D69" s="9"/>
      <c r="G69" s="21"/>
    </row>
    <row r="70" spans="1:8" ht="75">
      <c r="A70" s="27" t="s">
        <v>63</v>
      </c>
      <c r="B70" s="14" t="s">
        <v>22</v>
      </c>
      <c r="C70" s="15" t="s">
        <v>0</v>
      </c>
      <c r="D70" s="9">
        <f>D72+D73</f>
        <v>23258</v>
      </c>
      <c r="G70" s="49"/>
    </row>
    <row r="71" spans="1:8" ht="18.75" hidden="1">
      <c r="A71" s="51"/>
      <c r="B71" s="14" t="s">
        <v>11</v>
      </c>
      <c r="C71" s="15" t="s">
        <v>0</v>
      </c>
      <c r="D71" s="9"/>
      <c r="G71" s="21"/>
    </row>
    <row r="72" spans="1:8" ht="56.25" hidden="1">
      <c r="A72" s="51"/>
      <c r="B72" s="14" t="s">
        <v>23</v>
      </c>
      <c r="C72" s="15" t="s">
        <v>0</v>
      </c>
      <c r="D72" s="9">
        <v>20779</v>
      </c>
      <c r="G72" s="21"/>
    </row>
    <row r="73" spans="1:8" ht="18.75" hidden="1">
      <c r="A73" s="51"/>
      <c r="B73" s="14" t="s">
        <v>24</v>
      </c>
      <c r="C73" s="15" t="s">
        <v>0</v>
      </c>
      <c r="D73" s="9">
        <v>2479</v>
      </c>
      <c r="G73" s="21"/>
    </row>
    <row r="74" spans="1:8" ht="18.75">
      <c r="A74" s="27" t="s">
        <v>64</v>
      </c>
      <c r="B74" s="14" t="s">
        <v>26</v>
      </c>
      <c r="C74" s="15" t="s">
        <v>0</v>
      </c>
      <c r="D74" s="9">
        <f>SUM(D76:F86)</f>
        <v>73136</v>
      </c>
      <c r="G74" s="49"/>
      <c r="H74" s="12"/>
    </row>
    <row r="75" spans="1:8" ht="18.75" hidden="1">
      <c r="A75" s="51"/>
      <c r="B75" s="14" t="s">
        <v>11</v>
      </c>
      <c r="C75" s="15"/>
      <c r="D75" s="9"/>
      <c r="G75" s="21"/>
    </row>
    <row r="76" spans="1:8" ht="18.75" hidden="1">
      <c r="A76" s="51"/>
      <c r="B76" s="14" t="s">
        <v>27</v>
      </c>
      <c r="C76" s="15" t="s">
        <v>0</v>
      </c>
      <c r="D76" s="9">
        <v>0</v>
      </c>
      <c r="G76" s="21"/>
    </row>
    <row r="77" spans="1:8" ht="37.5" hidden="1">
      <c r="A77" s="51"/>
      <c r="B77" s="14" t="s">
        <v>28</v>
      </c>
      <c r="C77" s="15" t="s">
        <v>0</v>
      </c>
      <c r="D77" s="9">
        <v>5516</v>
      </c>
      <c r="G77" s="21"/>
    </row>
    <row r="78" spans="1:8" ht="37.5" hidden="1">
      <c r="A78" s="51"/>
      <c r="B78" s="14" t="s">
        <v>31</v>
      </c>
      <c r="C78" s="15" t="s">
        <v>0</v>
      </c>
      <c r="D78" s="9">
        <v>1983</v>
      </c>
      <c r="G78" s="21"/>
    </row>
    <row r="79" spans="1:8" ht="18.75" hidden="1">
      <c r="A79" s="51"/>
      <c r="B79" s="14" t="s">
        <v>29</v>
      </c>
      <c r="C79" s="15" t="s">
        <v>0</v>
      </c>
      <c r="D79" s="9">
        <v>3737</v>
      </c>
      <c r="G79" s="21"/>
    </row>
    <row r="80" spans="1:8" ht="18.75" hidden="1">
      <c r="A80" s="51"/>
      <c r="B80" s="14" t="s">
        <v>30</v>
      </c>
      <c r="C80" s="15" t="s">
        <v>0</v>
      </c>
      <c r="D80" s="9">
        <v>2580</v>
      </c>
      <c r="G80" s="21"/>
    </row>
    <row r="81" spans="1:7" ht="37.5" hidden="1">
      <c r="A81" s="28"/>
      <c r="B81" s="14" t="s">
        <v>32</v>
      </c>
      <c r="C81" s="15" t="s">
        <v>0</v>
      </c>
      <c r="D81" s="9">
        <v>7568</v>
      </c>
      <c r="G81" s="21"/>
    </row>
    <row r="82" spans="1:7" ht="37.5" hidden="1">
      <c r="A82" s="28"/>
      <c r="B82" s="14" t="s">
        <v>33</v>
      </c>
      <c r="C82" s="15" t="s">
        <v>0</v>
      </c>
      <c r="D82" s="9">
        <v>12251</v>
      </c>
      <c r="G82" s="21"/>
    </row>
    <row r="83" spans="1:7" ht="37.5" hidden="1">
      <c r="A83" s="28"/>
      <c r="B83" s="14" t="s">
        <v>34</v>
      </c>
      <c r="C83" s="15" t="s">
        <v>0</v>
      </c>
      <c r="D83" s="9">
        <v>11670</v>
      </c>
      <c r="G83" s="21"/>
    </row>
    <row r="84" spans="1:7" ht="37.5" hidden="1">
      <c r="A84" s="28"/>
      <c r="B84" s="14" t="s">
        <v>35</v>
      </c>
      <c r="C84" s="15" t="s">
        <v>0</v>
      </c>
      <c r="D84" s="9">
        <v>6303</v>
      </c>
      <c r="G84" s="21"/>
    </row>
    <row r="85" spans="1:7" ht="37.5" hidden="1">
      <c r="A85" s="28"/>
      <c r="B85" s="14" t="s">
        <v>36</v>
      </c>
      <c r="C85" s="15" t="s">
        <v>0</v>
      </c>
      <c r="D85" s="9">
        <v>10672</v>
      </c>
      <c r="G85" s="21"/>
    </row>
    <row r="86" spans="1:7" ht="37.5" hidden="1">
      <c r="A86" s="28"/>
      <c r="B86" s="14" t="s">
        <v>37</v>
      </c>
      <c r="C86" s="15" t="s">
        <v>0</v>
      </c>
      <c r="D86" s="9">
        <v>10856</v>
      </c>
      <c r="G86" s="21"/>
    </row>
    <row r="87" spans="1:7" ht="18.75">
      <c r="A87" s="27" t="s">
        <v>65</v>
      </c>
      <c r="B87" s="14" t="s">
        <v>39</v>
      </c>
      <c r="C87" s="15" t="s">
        <v>0</v>
      </c>
      <c r="D87" s="9">
        <f>D89+D90+D91+D92</f>
        <v>18360</v>
      </c>
      <c r="G87" s="49"/>
    </row>
    <row r="88" spans="1:7" ht="18.75" hidden="1">
      <c r="A88" s="31"/>
      <c r="B88" s="14" t="s">
        <v>11</v>
      </c>
      <c r="C88" s="15" t="s">
        <v>0</v>
      </c>
      <c r="D88" s="9"/>
      <c r="G88" s="21"/>
    </row>
    <row r="89" spans="1:7" ht="18.75" hidden="1">
      <c r="A89" s="51"/>
      <c r="B89" s="14" t="s">
        <v>40</v>
      </c>
      <c r="C89" s="15" t="s">
        <v>0</v>
      </c>
      <c r="D89" s="9">
        <v>6507</v>
      </c>
      <c r="G89" s="21"/>
    </row>
    <row r="90" spans="1:7" ht="18.75" hidden="1">
      <c r="A90" s="51"/>
      <c r="B90" s="14" t="s">
        <v>41</v>
      </c>
      <c r="C90" s="15" t="s">
        <v>0</v>
      </c>
      <c r="D90" s="9">
        <v>9591</v>
      </c>
      <c r="G90" s="21"/>
    </row>
    <row r="91" spans="1:7" ht="37.5" hidden="1">
      <c r="A91" s="51"/>
      <c r="B91" s="14" t="s">
        <v>66</v>
      </c>
      <c r="C91" s="15" t="s">
        <v>0</v>
      </c>
      <c r="D91" s="9">
        <v>2262</v>
      </c>
      <c r="G91" s="21"/>
    </row>
    <row r="92" spans="1:7" ht="18.75" hidden="1">
      <c r="A92" s="51"/>
      <c r="B92" s="14"/>
      <c r="C92" s="15" t="s">
        <v>0</v>
      </c>
      <c r="D92" s="9"/>
      <c r="G92" s="21"/>
    </row>
    <row r="93" spans="1:7" ht="18.75" hidden="1">
      <c r="A93" s="51"/>
      <c r="B93" s="14"/>
      <c r="C93" s="15" t="s">
        <v>0</v>
      </c>
      <c r="D93" s="9"/>
      <c r="G93" s="21"/>
    </row>
    <row r="94" spans="1:7" ht="18.75" hidden="1">
      <c r="A94" s="51"/>
      <c r="B94" s="14"/>
      <c r="C94" s="15" t="s">
        <v>0</v>
      </c>
      <c r="D94" s="9"/>
      <c r="G94" s="21"/>
    </row>
    <row r="95" spans="1:7" ht="18.75" hidden="1">
      <c r="A95" s="51"/>
      <c r="B95" s="14"/>
      <c r="C95" s="15" t="s">
        <v>0</v>
      </c>
      <c r="D95" s="9"/>
      <c r="G95" s="21"/>
    </row>
    <row r="96" spans="1:7" ht="18.75" hidden="1">
      <c r="A96" s="51"/>
      <c r="B96" s="14"/>
      <c r="C96" s="15" t="s">
        <v>0</v>
      </c>
      <c r="D96" s="9"/>
      <c r="G96" s="21"/>
    </row>
    <row r="97" spans="1:7" ht="18.75" hidden="1">
      <c r="A97" s="51"/>
      <c r="B97" s="14"/>
      <c r="C97" s="15" t="s">
        <v>0</v>
      </c>
      <c r="D97" s="9"/>
      <c r="G97" s="21"/>
    </row>
    <row r="98" spans="1:7" ht="18.75" hidden="1">
      <c r="A98" s="51"/>
      <c r="B98" s="14"/>
      <c r="C98" s="15" t="s">
        <v>0</v>
      </c>
      <c r="D98" s="9"/>
      <c r="G98" s="21"/>
    </row>
    <row r="99" spans="1:7" ht="18.75">
      <c r="A99" s="27" t="s">
        <v>67</v>
      </c>
      <c r="B99" s="14" t="s">
        <v>44</v>
      </c>
      <c r="C99" s="15" t="s">
        <v>0</v>
      </c>
      <c r="D99" s="9">
        <f>D101+D102+D103</f>
        <v>1339793</v>
      </c>
      <c r="G99" s="50"/>
    </row>
    <row r="100" spans="1:7" ht="18.75" hidden="1">
      <c r="A100" s="27"/>
      <c r="B100" s="14" t="s">
        <v>11</v>
      </c>
      <c r="C100" s="15" t="s">
        <v>0</v>
      </c>
      <c r="D100" s="9"/>
      <c r="G100" s="21"/>
    </row>
    <row r="101" spans="1:7" ht="37.5" hidden="1">
      <c r="A101" s="27"/>
      <c r="B101" s="14" t="s">
        <v>68</v>
      </c>
      <c r="C101" s="15" t="s">
        <v>0</v>
      </c>
      <c r="D101" s="9">
        <v>1194868</v>
      </c>
      <c r="G101" s="21"/>
    </row>
    <row r="102" spans="1:7" ht="37.5" hidden="1">
      <c r="A102" s="27"/>
      <c r="B102" s="14" t="s">
        <v>69</v>
      </c>
      <c r="C102" s="15" t="s">
        <v>0</v>
      </c>
      <c r="D102" s="9">
        <v>78471</v>
      </c>
      <c r="G102" s="21"/>
    </row>
    <row r="103" spans="1:7" ht="37.5" hidden="1">
      <c r="A103" s="27"/>
      <c r="B103" s="14" t="s">
        <v>70</v>
      </c>
      <c r="C103" s="15" t="s">
        <v>0</v>
      </c>
      <c r="D103" s="9">
        <v>66454</v>
      </c>
      <c r="G103" s="21"/>
    </row>
    <row r="104" spans="1:7" ht="18.75">
      <c r="A104" s="27" t="s">
        <v>71</v>
      </c>
      <c r="B104" s="14" t="s">
        <v>53</v>
      </c>
      <c r="C104" s="15" t="s">
        <v>0</v>
      </c>
      <c r="D104" s="9">
        <f>D106+D107</f>
        <v>37573</v>
      </c>
      <c r="G104" s="49"/>
    </row>
    <row r="105" spans="1:7" ht="18.75" hidden="1">
      <c r="A105" s="27"/>
      <c r="B105" s="14" t="s">
        <v>11</v>
      </c>
      <c r="C105" s="15" t="s">
        <v>0</v>
      </c>
      <c r="D105" s="9"/>
      <c r="G105" s="21"/>
    </row>
    <row r="106" spans="1:7" ht="18.75" hidden="1">
      <c r="A106" s="27"/>
      <c r="B106" s="14" t="s">
        <v>54</v>
      </c>
      <c r="C106" s="15" t="s">
        <v>0</v>
      </c>
      <c r="D106" s="9">
        <f>17050+15970+2339</f>
        <v>35359</v>
      </c>
      <c r="G106" s="21"/>
    </row>
    <row r="107" spans="1:7" ht="18.75" hidden="1">
      <c r="A107" s="27"/>
      <c r="B107" s="14" t="s">
        <v>72</v>
      </c>
      <c r="C107" s="15" t="s">
        <v>0</v>
      </c>
      <c r="D107" s="9">
        <v>2214</v>
      </c>
      <c r="G107" s="21"/>
    </row>
    <row r="108" spans="1:7" ht="18.75">
      <c r="A108" s="27" t="s">
        <v>73</v>
      </c>
      <c r="B108" s="14" t="s">
        <v>57</v>
      </c>
      <c r="C108" s="15" t="s">
        <v>0</v>
      </c>
      <c r="D108" s="9">
        <v>4703</v>
      </c>
      <c r="G108" s="49"/>
    </row>
    <row r="109" spans="1:7">
      <c r="G109" s="21"/>
    </row>
    <row r="110" spans="1:7">
      <c r="G110" s="21"/>
    </row>
  </sheetData>
  <mergeCells count="12">
    <mergeCell ref="A89:A98"/>
    <mergeCell ref="A2:E2"/>
    <mergeCell ref="A3:E3"/>
    <mergeCell ref="A8:A10"/>
    <mergeCell ref="A13:A18"/>
    <mergeCell ref="A20:A22"/>
    <mergeCell ref="A24:A28"/>
    <mergeCell ref="A38:A40"/>
    <mergeCell ref="A59:A61"/>
    <mergeCell ref="A64:A69"/>
    <mergeCell ref="A71:A73"/>
    <mergeCell ref="A75:A80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01.04.2016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E.I.Lukashova</dc:creator>
  <cp:lastModifiedBy>Мотченко-О-Н</cp:lastModifiedBy>
  <cp:lastPrinted>2016-05-10T07:29:51Z</cp:lastPrinted>
  <dcterms:created xsi:type="dcterms:W3CDTF">2016-04-28T12:56:36Z</dcterms:created>
  <dcterms:modified xsi:type="dcterms:W3CDTF">2016-05-10T07:30:11Z</dcterms:modified>
</cp:coreProperties>
</file>