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155" windowWidth="11340" windowHeight="5715" tabRatio="694"/>
  </bookViews>
  <sheets>
    <sheet name="План на 2016" sheetId="61" r:id="rId1"/>
  </sheets>
  <definedNames>
    <definedName name="_xlnm.Print_Titles" localSheetId="0">'План на 2016'!$5:$8</definedName>
    <definedName name="_xlnm.Print_Area" localSheetId="0">'План на 2016'!$B$1:$I$359</definedName>
  </definedNames>
  <calcPr calcId="145621"/>
</workbook>
</file>

<file path=xl/calcChain.xml><?xml version="1.0" encoding="utf-8"?>
<calcChain xmlns="http://schemas.openxmlformats.org/spreadsheetml/2006/main">
  <c r="B97" i="61" l="1"/>
  <c r="B98" i="61"/>
  <c r="B99" i="61"/>
  <c r="B100" i="61"/>
  <c r="B101" i="61"/>
  <c r="B102" i="61"/>
  <c r="B103" i="61"/>
  <c r="B104" i="61"/>
  <c r="B105" i="61"/>
  <c r="B106" i="61"/>
  <c r="B107" i="61"/>
  <c r="B108" i="61"/>
  <c r="B109" i="61"/>
  <c r="B110" i="61"/>
  <c r="B111" i="61"/>
  <c r="B112" i="61"/>
  <c r="B113" i="61"/>
  <c r="B114" i="61"/>
  <c r="B115" i="61"/>
  <c r="B116" i="61"/>
  <c r="B117" i="61"/>
  <c r="B118" i="61"/>
  <c r="B119" i="61"/>
  <c r="B94" i="61"/>
  <c r="J251" i="61"/>
  <c r="K251" i="61" l="1"/>
  <c r="L251" i="61" s="1"/>
  <c r="I19" i="61" l="1"/>
  <c r="I251" i="61"/>
  <c r="I43" i="61" s="1"/>
  <c r="I330" i="61" l="1"/>
  <c r="I31" i="61" l="1"/>
  <c r="O350" i="61" l="1"/>
  <c r="O346" i="61" s="1"/>
  <c r="O338" i="61"/>
  <c r="O334" i="61" s="1"/>
  <c r="O326" i="61"/>
  <c r="O310" i="61"/>
  <c r="O306" i="61" s="1"/>
  <c r="O279" i="61"/>
  <c r="O275" i="61" s="1"/>
  <c r="O256" i="61"/>
  <c r="O252" i="61" s="1"/>
  <c r="O43" i="61"/>
  <c r="O32" i="61"/>
  <c r="O31" i="61"/>
  <c r="O30" i="61"/>
  <c r="O12" i="61" s="1"/>
  <c r="O22" i="61"/>
  <c r="O18" i="61"/>
  <c r="O14" i="61" s="1"/>
  <c r="O11" i="61"/>
  <c r="O13" i="61" l="1"/>
  <c r="O9" i="61" s="1"/>
  <c r="O27" i="61"/>
  <c r="I350" i="61"/>
  <c r="I22" i="61" l="1"/>
  <c r="I18" i="61" s="1"/>
  <c r="I14" i="61" l="1"/>
  <c r="I346" i="61" l="1"/>
  <c r="I310" i="61" l="1"/>
  <c r="I256" i="61" l="1"/>
  <c r="I30" i="61"/>
  <c r="I338" i="61" l="1"/>
  <c r="I32" i="61" l="1"/>
  <c r="I27" i="61"/>
  <c r="I12" i="61" l="1"/>
  <c r="I11" i="61"/>
  <c r="I326" i="61"/>
  <c r="I334" i="61" l="1"/>
  <c r="I306" i="61" l="1"/>
  <c r="I252" i="61" l="1"/>
  <c r="I280" i="61" l="1"/>
  <c r="I279" i="61" s="1"/>
  <c r="I13" i="61" l="1"/>
  <c r="I9" i="61" s="1"/>
  <c r="I275" i="61"/>
</calcChain>
</file>

<file path=xl/sharedStrings.xml><?xml version="1.0" encoding="utf-8"?>
<sst xmlns="http://schemas.openxmlformats.org/spreadsheetml/2006/main" count="325" uniqueCount="241">
  <si>
    <t>№ п/п</t>
  </si>
  <si>
    <t>х</t>
  </si>
  <si>
    <t>Срок</t>
  </si>
  <si>
    <t>Наименование подпрограммы,  основного мероприятия, мероприятия</t>
  </si>
  <si>
    <t xml:space="preserve">КБК (бюджет городского округа город Воронеж)
</t>
  </si>
  <si>
    <t>Муниципальная программа "Обеспечение коммунальными услугами населения городского округа город Воронеж"</t>
  </si>
  <si>
    <t>1.</t>
  </si>
  <si>
    <t>1.1.</t>
  </si>
  <si>
    <t>1.2.</t>
  </si>
  <si>
    <t>1.3.</t>
  </si>
  <si>
    <t>1.4.</t>
  </si>
  <si>
    <t>Исполнитель мероприятия (структурное подразделение администрации г.о.г. Воронеж, иной главный распорядитель средств бюджета г.о.г. Воронеж), Ф.И.О., должность исполнителя)</t>
  </si>
  <si>
    <t xml:space="preserve">Управление жилищно-коммунального хозяйства (Черенков И.В. -руководитель управления) </t>
  </si>
  <si>
    <t>Финансовое обеспечение выполнения программных мероприятий</t>
  </si>
  <si>
    <t>Ликвидация аварийных и непредвиденных ситуаций на инженерных сетях</t>
  </si>
  <si>
    <t>Основное мероприятие 4 "Текущее содержание общественных туалетов"</t>
  </si>
  <si>
    <t>Основное мероприятие 5 "Текущее содержание кладбищ"</t>
  </si>
  <si>
    <t>в том числе:</t>
  </si>
  <si>
    <t>за счет средств федерального бюджета</t>
  </si>
  <si>
    <t>за счет средств областного бюджета</t>
  </si>
  <si>
    <t xml:space="preserve">за счет средств бюджета городского округа </t>
  </si>
  <si>
    <t>1.3.1.</t>
  </si>
  <si>
    <t>Мероприятие 1.3.1.
Проведение капитального ремонта многоквартирных домов</t>
  </si>
  <si>
    <t>1.5.</t>
  </si>
  <si>
    <t>1.6.</t>
  </si>
  <si>
    <t>1.7.</t>
  </si>
  <si>
    <t>Проведение капитального ремонта многоквартирных домов, в том числе:</t>
  </si>
  <si>
    <t>1.8.</t>
  </si>
  <si>
    <t>1.9.</t>
  </si>
  <si>
    <t>1.8.1.</t>
  </si>
  <si>
    <t>Мероприятие 1.8.1. 
Текущее содержание муниципальных стационарных общественных туалетов</t>
  </si>
  <si>
    <t>1.9.1.</t>
  </si>
  <si>
    <t>ул. Генерала Лизюкова (у кинотеатра "Мир")</t>
  </si>
  <si>
    <t>ул. Кольцовская, 66</t>
  </si>
  <si>
    <t>ул. 25 Октября, 45</t>
  </si>
  <si>
    <t>ул. Платонова, 18</t>
  </si>
  <si>
    <r>
      <rPr>
        <b/>
        <sz val="12"/>
        <rFont val="Times New Roman"/>
        <family val="1"/>
        <charset val="204"/>
      </rPr>
      <t>Мероприятие 1.3.</t>
    </r>
    <r>
      <rPr>
        <sz val="12"/>
        <rFont val="Times New Roman"/>
        <family val="1"/>
        <charset val="204"/>
      </rPr>
      <t xml:space="preserve"> Реконструкция котельных</t>
    </r>
  </si>
  <si>
    <r>
      <rPr>
        <b/>
        <sz val="12"/>
        <rFont val="Times New Roman"/>
        <family val="1"/>
        <charset val="204"/>
      </rPr>
      <t>Мероприятие 1.5.</t>
    </r>
    <r>
      <rPr>
        <sz val="12"/>
        <color rgb="FF0000FF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Капитальный ремонт тепловых сетей</t>
    </r>
  </si>
  <si>
    <t>1.6.1.</t>
  </si>
  <si>
    <t>1.6.2.</t>
  </si>
  <si>
    <t>1.6.3.</t>
  </si>
  <si>
    <t>1.6.4.</t>
  </si>
  <si>
    <t>В.В. Иванникова</t>
  </si>
  <si>
    <t>А.Н. Чиляков</t>
  </si>
  <si>
    <t>Управление дорожного хозяйства  (Оськин М.А. - руководитель управления)</t>
  </si>
  <si>
    <r>
      <rPr>
        <b/>
        <sz val="12"/>
        <rFont val="Times New Roman"/>
        <family val="1"/>
        <charset val="204"/>
      </rPr>
      <t xml:space="preserve">Мероприятие 1.11. </t>
    </r>
    <r>
      <rPr>
        <sz val="12"/>
        <color rgb="FF0000FF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Финансовое обеспечение деятельности МКУ "ГорДЕЗ ЖКХ"</t>
    </r>
  </si>
  <si>
    <r>
      <rPr>
        <b/>
        <sz val="12"/>
        <rFont val="Times New Roman"/>
        <family val="1"/>
        <charset val="204"/>
      </rPr>
      <t xml:space="preserve">Мероприятие 1.13. </t>
    </r>
    <r>
      <rPr>
        <sz val="12"/>
        <rFont val="Times New Roman"/>
        <family val="1"/>
        <charset val="204"/>
      </rPr>
      <t xml:space="preserve">
Ликвидация аварийных и непредвиденных ситуаций на инженерных сетях</t>
    </r>
  </si>
  <si>
    <t>ул. Писателя Маршака (у ТЦ "Лента")</t>
  </si>
  <si>
    <t>* Примечание: В соответствии с положениями Федерального закона от 21.07.2007 № 185, адресный перечень мноогквартирных домов на проведение капитальног ремонта формируется и утвердается ежегодно на лимит средств, определенных субъектом Российской Федерации для муниципального образования - городской округ город Воронеж.</t>
  </si>
  <si>
    <r>
      <rPr>
        <b/>
        <sz val="12"/>
        <rFont val="Times New Roman"/>
        <family val="1"/>
        <charset val="204"/>
      </rPr>
      <t xml:space="preserve">Мероприятие 1.12. </t>
    </r>
    <r>
      <rPr>
        <sz val="12"/>
        <rFont val="Times New Roman"/>
        <family val="1"/>
        <charset val="204"/>
      </rPr>
      <t xml:space="preserve">
Финансовое обеспечение деятельности МКУ "Гордская аварийно-ремонтная служба"</t>
    </r>
  </si>
  <si>
    <r>
      <rPr>
        <b/>
        <sz val="12"/>
        <rFont val="Times New Roman"/>
        <family val="1"/>
        <charset val="204"/>
      </rPr>
      <t xml:space="preserve">Мероприятие 1.8. </t>
    </r>
    <r>
      <rPr>
        <sz val="12"/>
        <rFont val="Times New Roman"/>
        <family val="1"/>
        <charset val="204"/>
      </rPr>
      <t xml:space="preserve">
Проектирование реконструкции системы водоснабжения и водоотведения</t>
    </r>
  </si>
  <si>
    <r>
      <rPr>
        <b/>
        <sz val="12"/>
        <rFont val="Times New Roman"/>
        <family val="1"/>
        <charset val="204"/>
      </rPr>
      <t>Мероприятие 1.9.</t>
    </r>
    <r>
      <rPr>
        <sz val="12"/>
        <color rgb="FF0000FF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Реконструкция системы водоснабжения и водоотведения</t>
    </r>
  </si>
  <si>
    <r>
      <rPr>
        <b/>
        <sz val="12"/>
        <rFont val="Times New Roman"/>
        <family val="1"/>
        <charset val="204"/>
      </rPr>
      <t xml:space="preserve">Мероприятие 1.10. </t>
    </r>
    <r>
      <rPr>
        <sz val="12"/>
        <color rgb="FF0000FF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Реконструкция электрических кабелей</t>
    </r>
  </si>
  <si>
    <t>Управление строительной политики администрации городского округа г. Воронеж (Владимиров В.Б. -руководитель управления)</t>
  </si>
  <si>
    <t>1.7.1.</t>
  </si>
  <si>
    <t>Мероприятие 1.7.1. 
Проектирование и строительство сетей и сооружений водоснабжения-водоотведения</t>
  </si>
  <si>
    <t>1.7.2.</t>
  </si>
  <si>
    <t>Мероприятие 1.7.2. 
Проектирование и строительство сетей и сооружений газоснабжения</t>
  </si>
  <si>
    <t>1.7.3.</t>
  </si>
  <si>
    <t>Мероприятие 1.7.3. 
Проектирование и строительство сетей и сооружений электроснабжения</t>
  </si>
  <si>
    <t>Подпрограмма 2. 
"Благоустройство дворовых территорий"</t>
  </si>
  <si>
    <t>Подпрограмма 3 
"Проведение капитального ремонта общего имущества в многоквартирных домах" *</t>
  </si>
  <si>
    <t>Основное мероприятие 1 
"Проведение капитального ремонта многоквартирных домов в рамках исполнения судебных решений"</t>
  </si>
  <si>
    <t>Основное мероприятие 2 
"Строительство, реконструкция, капитальный и текущий ремонт объектов коммунальной инфраструктуры"</t>
  </si>
  <si>
    <t>Основное мероприятие 3. "Строительство сетей и объектов инженерно-технического обеспечения для нужд индивидуального жилищного строительства в рабочем поселке Шилово".</t>
  </si>
  <si>
    <t>1.2.1.</t>
  </si>
  <si>
    <t>Мероприятие 1.2.1.
Проведение работ по комплексному благоустройству внутридворовых территорий многоквартирных домов:</t>
  </si>
  <si>
    <t>1.2.2.</t>
  </si>
  <si>
    <t>Мероприятие 1.2.2.
Проведение работ по установке отдельных элементов благоустройства на городских территориях:</t>
  </si>
  <si>
    <t xml:space="preserve">Проектирование объектов инженерной инфраструктуры </t>
  </si>
  <si>
    <t>работы за счет средств бюджета городского округа город Воронеж</t>
  </si>
  <si>
    <t xml:space="preserve">работы за счет средств областного бюджета </t>
  </si>
  <si>
    <t>974 0501 0639601 600</t>
  </si>
  <si>
    <t xml:space="preserve">начала реализации
меропри-ятия в текущем финансовом году </t>
  </si>
  <si>
    <t xml:space="preserve">окончания реализации
мероприя-тия в текущем финансовом году  </t>
  </si>
  <si>
    <t>Уточненные плановые бюджетные ассигнования на текущий финансовый год, тыс.рублей</t>
  </si>
  <si>
    <t>1.6.5.</t>
  </si>
  <si>
    <t>1.6.6.</t>
  </si>
  <si>
    <t>1.6.7.</t>
  </si>
  <si>
    <t>1.6.8.</t>
  </si>
  <si>
    <t>Содержание на должном санитарно-гигиеническом уровне 5 стационарных общественных туалетов</t>
  </si>
  <si>
    <t xml:space="preserve">Повышение уровня и качества жизни населения,  улучшение эстетического и экологического состояния территории городского округа </t>
  </si>
  <si>
    <t>Советский район</t>
  </si>
  <si>
    <t>Ленинский район</t>
  </si>
  <si>
    <t xml:space="preserve">Коминтерновский район </t>
  </si>
  <si>
    <t>Железнодорожный район</t>
  </si>
  <si>
    <t>Левобережный район</t>
  </si>
  <si>
    <t>Контейнерные площадки</t>
  </si>
  <si>
    <t>Центральный район</t>
  </si>
  <si>
    <t xml:space="preserve">Подпрограмма 1 
Чистая вода </t>
  </si>
  <si>
    <t>Управление строительной политики администрации г.о.г Воронеж, 
(Владимиров В.Б. - руководитель управления)</t>
  </si>
  <si>
    <t>1.1.1.</t>
  </si>
  <si>
    <t>1.1.2.</t>
  </si>
  <si>
    <r>
      <t xml:space="preserve">План реализации муниципальной программы городского округа город Воронеж
"Обеспечение коммунальными услугами населения городского округа город Воронеж" </t>
    </r>
    <r>
      <rPr>
        <b/>
        <u/>
        <sz val="14"/>
        <color indexed="8"/>
        <rFont val="Times New Roman"/>
        <family val="1"/>
        <charset val="204"/>
      </rPr>
      <t>на 2016 год</t>
    </r>
  </si>
  <si>
    <t>977 0505 0610084000 400</t>
  </si>
  <si>
    <r>
      <rPr>
        <b/>
        <sz val="12"/>
        <rFont val="Times New Roman"/>
        <family val="1"/>
        <charset val="204"/>
      </rPr>
      <t xml:space="preserve">Мероприятие 1.7. 
</t>
    </r>
    <r>
      <rPr>
        <sz val="12"/>
        <rFont val="Times New Roman"/>
        <family val="1"/>
        <charset val="204"/>
      </rPr>
      <t>Выполнение работ по восстановлению системы горячего водоснабжения до жилых домов</t>
    </r>
  </si>
  <si>
    <t>1.6.9.</t>
  </si>
  <si>
    <t>1.6.10.</t>
  </si>
  <si>
    <t xml:space="preserve">Ожидаемый непосредственный результат (краткое описание) от реализации подпрограммы, основного мероприятия, мероприятия в текущем  финансовом году </t>
  </si>
  <si>
    <t>0503 0600480200 200</t>
  </si>
  <si>
    <t>01.01.2016</t>
  </si>
  <si>
    <t>31.12.2016</t>
  </si>
  <si>
    <t>974 0501 06600281490 200</t>
  </si>
  <si>
    <t>ул. Пеше-Стрелецкая, 135</t>
  </si>
  <si>
    <t>ул. Писарева, 7а</t>
  </si>
  <si>
    <t>ул. Куколкина, 1</t>
  </si>
  <si>
    <t>ул. Машиностроителей, 26-а</t>
  </si>
  <si>
    <t>ул. Краснозвездная, 26</t>
  </si>
  <si>
    <t>ул. Переверткина, 32</t>
  </si>
  <si>
    <t>ул. Карла Маркса, 92-а</t>
  </si>
  <si>
    <t>ул. Куцыгина, 29а</t>
  </si>
  <si>
    <t>ул. Ленинский проспект, 177</t>
  </si>
  <si>
    <t>ул. Героев Стратосферы, 13</t>
  </si>
  <si>
    <t>ул. Южно-Моравская, 21</t>
  </si>
  <si>
    <t>ул. Олеко Дундича, 15</t>
  </si>
  <si>
    <t>ул. Пятницкого, 69</t>
  </si>
  <si>
    <t>ул. Студенческая, 32</t>
  </si>
  <si>
    <t>ул. Шендрикова, 5</t>
  </si>
  <si>
    <t>ул. 20-летия Октября, 101</t>
  </si>
  <si>
    <t>ул. Никитинская, 49/2</t>
  </si>
  <si>
    <t>ул. Карла Либкнехта, 57</t>
  </si>
  <si>
    <t>ул. Героев Стратосферы, 14</t>
  </si>
  <si>
    <t>ул. Переверткина, 17</t>
  </si>
  <si>
    <t>Мероприятие 1.9.1. 
Текущее содержание городских кладбищ 
(в т.ч. Расходы на обеспечение деятельности (оказания услуг) муниципальных учреждений-МКУ "Администрация городских кладбищ")</t>
  </si>
  <si>
    <t>Е.В. Горюшкина</t>
  </si>
  <si>
    <t>И.Н. Демьянов</t>
  </si>
  <si>
    <t>Было на 20.01.2016</t>
  </si>
  <si>
    <t>Мероприятие 1.1.2.
Проектирование и строительство сетей и сооружений водоотведения</t>
  </si>
  <si>
    <t>0503 0620081540 200</t>
  </si>
  <si>
    <t>в т.ч. Кредиторская задолженность 2015 г.</t>
  </si>
  <si>
    <t>Погашение кредиторской задолженности</t>
  </si>
  <si>
    <t>ул. Тимирязева, 1</t>
  </si>
  <si>
    <t>Проведение капитального ремонта по отдельным видам работ 21-го многоквартирного дома в рамках исполнения судебных решений</t>
  </si>
  <si>
    <t>01.07.2016</t>
  </si>
  <si>
    <t>Кредиторская задолженность 2015 г.</t>
  </si>
  <si>
    <t>31.03.2016</t>
  </si>
  <si>
    <t>30.06.2016</t>
  </si>
  <si>
    <t>0503 0600500590 100, 200, 800</t>
  </si>
  <si>
    <t>-к п. Гидроузел</t>
  </si>
  <si>
    <t>-в п.1 Мая</t>
  </si>
  <si>
    <t>- в пос. Сомово</t>
  </si>
  <si>
    <t>- по ул. Витебской, Ржевской с КНС</t>
  </si>
  <si>
    <t xml:space="preserve">Мероприятие 1.1.1.
Проектирование и строительство сетей и сооружений водоснабжения:
</t>
  </si>
  <si>
    <t>- в п. Боровое;</t>
  </si>
  <si>
    <t>0505 0600384000 400</t>
  </si>
  <si>
    <t>16.06.2016</t>
  </si>
  <si>
    <t>12.05.2016</t>
  </si>
  <si>
    <r>
      <rPr>
        <b/>
        <sz val="12"/>
        <rFont val="Times New Roman"/>
        <family val="1"/>
        <charset val="204"/>
      </rPr>
      <t xml:space="preserve">Мероприятие 1.1. </t>
    </r>
    <r>
      <rPr>
        <sz val="12"/>
        <color rgb="FF0000FF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Проектирование строительства блочно-модульных котельных , в т.ч.:                              - прочие работы и услуги для переключения потребителей МОУ СОШ № 17 по ул. Школьная, 52 от угольной котельной на газовую;                                                                 - прочие работы и услуги для переключения потребителей жилых домов по ул. Землячки, 43, 31а, 33,33а, 33б, 35а,37,37а на гарантированный теплоисточник </t>
    </r>
  </si>
  <si>
    <t>Выполнение предпроектных работ (расчет потребности в тепле и топливе)</t>
  </si>
  <si>
    <t>Ввод в эксплуатацию блочно-модульной котельной (землеустроительное дело на газопровод)</t>
  </si>
  <si>
    <r>
      <rPr>
        <b/>
        <sz val="12"/>
        <rFont val="Times New Roman"/>
        <family val="1"/>
        <charset val="204"/>
      </rPr>
      <t xml:space="preserve">Мероприятие 1.4. </t>
    </r>
    <r>
      <rPr>
        <sz val="12"/>
        <rFont val="Times New Roman"/>
        <family val="1"/>
        <charset val="204"/>
      </rPr>
      <t xml:space="preserve">
Переключение потребителей от встроенных подвальных котельных на гарантированные теплоисточники, в т.ч.: прочие работы и услуги для переключения подвальных котельных на гарантированный теплоисточник по ул. Плехановская, 33, 39, 48</t>
    </r>
  </si>
  <si>
    <t>Выполнение предпроектных работ (корректировка топогеодезической съемки, согласование проекта и т.д.)</t>
  </si>
  <si>
    <t>1.6.11.</t>
  </si>
  <si>
    <t>1.6.12.</t>
  </si>
  <si>
    <t>1.6.13.</t>
  </si>
  <si>
    <t>0501 0600100590 100,200,800
0505 0600100590 100,200,800
0505 0600181480 200, 0505 0600184000 400</t>
  </si>
  <si>
    <t xml:space="preserve"> ул.  Сосновая, 24б </t>
  </si>
  <si>
    <t xml:space="preserve">пер. Деповский, 2 </t>
  </si>
  <si>
    <t xml:space="preserve"> ул. Сомовская, 1</t>
  </si>
  <si>
    <t xml:space="preserve"> ул. Конституции, 112 </t>
  </si>
  <si>
    <t>ул. Пархоменко, 45а</t>
  </si>
  <si>
    <t>ул. Лесной массив, 4</t>
  </si>
  <si>
    <t>ул. Минская, 67 а</t>
  </si>
  <si>
    <t>ул. Украинская, 34а</t>
  </si>
  <si>
    <t>ул. Куйбышева, 15, рядом с храмом М.Архангела</t>
  </si>
  <si>
    <t>ул. Новосибирская, 37</t>
  </si>
  <si>
    <t xml:space="preserve"> ул. Дубовая, 12  </t>
  </si>
  <si>
    <t>ул. Минская, 69</t>
  </si>
  <si>
    <t>ул. Остужева, 1 а</t>
  </si>
  <si>
    <t>ул. Переверткина, 41</t>
  </si>
  <si>
    <t>ул. Остужева, 50</t>
  </si>
  <si>
    <t>ул. Димитрова, 144</t>
  </si>
  <si>
    <t>ул. Баррикадная, 13</t>
  </si>
  <si>
    <t>ул. Баррикадная, 7</t>
  </si>
  <si>
    <t>ул. Рижская, 2</t>
  </si>
  <si>
    <t>ул. Ленинградская, 126 а</t>
  </si>
  <si>
    <t>ул. Куколкина, 29</t>
  </si>
  <si>
    <t>ул. Кирова, 3</t>
  </si>
  <si>
    <t>ул. Пограничная, 1</t>
  </si>
  <si>
    <t>ул. Плехановская, 15</t>
  </si>
  <si>
    <t>ул. Нагорная, 44</t>
  </si>
  <si>
    <t>ул. Беговая, 6/4</t>
  </si>
  <si>
    <t>пер. Ботанический, 33</t>
  </si>
  <si>
    <t>ул. 9 Января, 284</t>
  </si>
  <si>
    <t>ул. 9 Января, 294</t>
  </si>
  <si>
    <t>ул. Г. Лизюкова, 65</t>
  </si>
  <si>
    <t>ул. Г. Лизюкова, 69</t>
  </si>
  <si>
    <t>ул. Вл. Невского, 85а</t>
  </si>
  <si>
    <t>п. Подпольное, ул. Придонская</t>
  </si>
  <si>
    <t>мкр. Первое Мая, ул. Проточная, 15</t>
  </si>
  <si>
    <t>мкр. Первое Мая, ул. Центральная, 143</t>
  </si>
  <si>
    <t>мкр. Придонской, ул. Киселева, д.5</t>
  </si>
  <si>
    <t>ул. Южно-Моравская, д.40</t>
  </si>
  <si>
    <t>ул. Юлюса Янониса, д.3</t>
  </si>
  <si>
    <t>ул. Героев Сибиряков, д.24</t>
  </si>
  <si>
    <t>ул. Южно-Моравская, д.19а</t>
  </si>
  <si>
    <t>пр. Патриотов, 8а</t>
  </si>
  <si>
    <t>мкр. Подклетное, ул. Арбатская, 66</t>
  </si>
  <si>
    <t>мкр. Подклетное, ул. Мусихина, 17</t>
  </si>
  <si>
    <t xml:space="preserve">мкр. Подклетное, ул. Приозерная,53, </t>
  </si>
  <si>
    <t>В т.ч. кредиторская задолженность 2015 г.</t>
  </si>
  <si>
    <t>ул. Большая Стрелецкая, 53</t>
  </si>
  <si>
    <t>Завершение работ по строительству сетей водоснабжения общей протяженностью 16.3 км.</t>
  </si>
  <si>
    <t>Наружные сети водопровода 2.37 км трасы в 2 нитки</t>
  </si>
  <si>
    <t>Выполнение отделочныех работ в здании КНС, установка дверей, окон; установка оборудования в КНС;
прокладка электрокабеля от КНС до БКТП, присоединение;
прокладка телефонного кабеля; выполние работ по благоустройству</t>
  </si>
  <si>
    <t>Канализационные сети:
- выполнить врезку;
- самотечные сети  – 510м.
-  устройство наружных сетей электроснабжения – 1600м.
Канализационная насосная станция:
-   завершить внутренние отделочные работы, выполнить монтаж технологического оборудования, устройство ограждения.</t>
  </si>
  <si>
    <t>Участок сети канализации в пос. Сомово для подключения построенной сети канализации по ул. 9 Мая в существующую КНС5 на ул. Жданова.</t>
  </si>
  <si>
    <t>Содержание на должном санитарно-гигиеническом уровне 11 городских кладбищ. Качественное предоставление 
услуг населению</t>
  </si>
  <si>
    <t>Ввод в эксплуатацию канализационных сетей, протяженностью 2,8 км, диаметром от 160 мм до 400 мм.</t>
  </si>
  <si>
    <t>-по ул. Гастелло, Бунакова, Дуговой, пер. Дуговому и др</t>
  </si>
  <si>
    <t>Московский пр., 109</t>
  </si>
  <si>
    <t xml:space="preserve">Московский пр., 31а </t>
  </si>
  <si>
    <t>ул. Г. Лизюкова, 85</t>
  </si>
  <si>
    <t>пр. Труда, 59</t>
  </si>
  <si>
    <t>ул. 60 Армии, 2</t>
  </si>
  <si>
    <t>ул. Паровозная, 62</t>
  </si>
  <si>
    <t>ул. 9 Мая у дет площадки</t>
  </si>
  <si>
    <t>ул. Жданова, 6</t>
  </si>
  <si>
    <t>ул. Белорусская, 50</t>
  </si>
  <si>
    <t>Остужева,32а</t>
  </si>
  <si>
    <t>ул. Новосибирская, д. 43</t>
  </si>
  <si>
    <t>ул. Ростовская, д. 46/7</t>
  </si>
  <si>
    <t>Ленинский пр., д. 22/2</t>
  </si>
  <si>
    <t>ул. Волго-Донская, д. 42</t>
  </si>
  <si>
    <t>ул. Новосибирская, д. 34</t>
  </si>
  <si>
    <t>ул. Г. Стратосферы, д. 15</t>
  </si>
  <si>
    <t>сквер "Чайка", ул. Новосибирская, д. 82а</t>
  </si>
  <si>
    <t>ул.Березовая роща,58</t>
  </si>
  <si>
    <r>
      <rPr>
        <b/>
        <sz val="12"/>
        <rFont val="Times New Roman"/>
        <family val="1"/>
        <charset val="204"/>
      </rPr>
      <t xml:space="preserve">Мероприятие 1.2. </t>
    </r>
    <r>
      <rPr>
        <sz val="12"/>
        <rFont val="Times New Roman"/>
        <family val="1"/>
        <charset val="204"/>
      </rPr>
      <t xml:space="preserve">
Строительство блочно-модульных котельных, в т.ч.: прочие работы и услуги при оформлении документации на ввод в эксплуатацию, в т.ч. проезд Острогожский, 1к                                                   - субаренда земельного участка по адресу: г.Воронеж, уо.Еремеева, 25 (для строительства АБМК)</t>
    </r>
  </si>
  <si>
    <r>
      <rPr>
        <b/>
        <sz val="12"/>
        <rFont val="Times New Roman"/>
        <family val="1"/>
        <charset val="204"/>
      </rPr>
      <t xml:space="preserve">Мероприятие 1.6. </t>
    </r>
    <r>
      <rPr>
        <sz val="12"/>
        <rFont val="Times New Roman"/>
        <family val="1"/>
        <charset val="204"/>
      </rPr>
      <t xml:space="preserve">
Строительство тепловых и водопроводных сетей (в т.ч. проектирование), в т.ч.: 
-прочие работы и услуги для переключения СДЮШОР №23 на гарантированный теплоисточник многоквартирных домов  по проспекту Дачный, 154;                                                             - прочие работы и услуги по переносу тепловых сетей при переключении на альтернативный источник многоквартирного дома по ул. Дружинников, 26
 - переключение МУЗ городская больница № 4 по пер. Санаторный, 10 и детского образовательного учреждения № 156 по Дачному проспекту, 154 на тепловые сети котельной по Дачному проспекту, 162 (от УТ-1 до МБУДО СДЮСШОР № 23)
</t>
    </r>
  </si>
  <si>
    <t>Выполнение предпроектных работ (корректировка топогеодезической съемки, согласование проекта и т.д.)                                                                             Переключение на гарантированный источник теплоснабжения 2-х объектов социальной сфры</t>
  </si>
  <si>
    <t>ул. Никольская, д. 128</t>
  </si>
  <si>
    <t>ул. 17 Сентября</t>
  </si>
  <si>
    <t>ул. Иркутская, д. 19</t>
  </si>
  <si>
    <t>ул. Иркутская, д. 68</t>
  </si>
  <si>
    <t>ул. Юлюса Янониса, д. 11</t>
  </si>
  <si>
    <t>01.04.2016</t>
  </si>
  <si>
    <t>ул. Хользунова, д. 5</t>
  </si>
  <si>
    <t>ул. 9 Января, д. 288</t>
  </si>
  <si>
    <t>Установка отдельных элементов благоустройства на 71 территории</t>
  </si>
  <si>
    <t>УТВЕРЖДАЮ
Руководитель управления ЖКХ
«09» января  2017 г.
______________ И.В. Черенков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</si>
</sst>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#,##0.000"/>
  </numFmts>
  <fonts count="3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color rgb="FFFF000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 Cyr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i/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8"/>
      <name val="Arial Cyr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FADE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6F6E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164" fontId="8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0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Fill="1"/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2" borderId="1" xfId="0" applyFont="1" applyFill="1" applyBorder="1" applyAlignment="1">
      <alignment horizontal="centerContinuous" vertical="center" wrapText="1"/>
    </xf>
    <xf numFmtId="0" fontId="3" fillId="0" borderId="0" xfId="0" applyFont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0" fillId="0" borderId="0" xfId="0" applyFont="1" applyFill="1"/>
    <xf numFmtId="49" fontId="16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166" fontId="0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66" fontId="0" fillId="0" borderId="0" xfId="0" applyNumberFormat="1" applyFont="1" applyFill="1"/>
    <xf numFmtId="166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vertical="center"/>
    </xf>
    <xf numFmtId="0" fontId="18" fillId="0" borderId="0" xfId="0" applyFont="1"/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 vertical="center" wrapText="1"/>
    </xf>
    <xf numFmtId="166" fontId="0" fillId="0" borderId="0" xfId="0" applyNumberFormat="1" applyFont="1"/>
    <xf numFmtId="0" fontId="19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/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4" fontId="26" fillId="0" borderId="0" xfId="0" applyNumberFormat="1" applyFont="1" applyFill="1"/>
    <xf numFmtId="4" fontId="14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wrapText="1"/>
    </xf>
    <xf numFmtId="4" fontId="18" fillId="0" borderId="0" xfId="0" applyNumberFormat="1" applyFont="1" applyAlignment="1">
      <alignment vertical="center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30" fillId="0" borderId="3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4" fontId="29" fillId="0" borderId="4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166" fontId="29" fillId="0" borderId="3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31" fillId="0" borderId="3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wrapText="1"/>
    </xf>
    <xf numFmtId="4" fontId="15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0" fontId="3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4" fontId="35" fillId="0" borderId="0" xfId="0" applyNumberFormat="1" applyFont="1" applyAlignment="1">
      <alignment horizontal="center" vertical="center"/>
    </xf>
    <xf numFmtId="0" fontId="27" fillId="0" borderId="0" xfId="0" applyFont="1"/>
    <xf numFmtId="4" fontId="30" fillId="7" borderId="1" xfId="0" applyNumberFormat="1" applyFont="1" applyFill="1" applyBorder="1" applyAlignment="1">
      <alignment horizontal="center" vertical="center" wrapText="1"/>
    </xf>
    <xf numFmtId="4" fontId="16" fillId="7" borderId="4" xfId="0" applyNumberFormat="1" applyFont="1" applyFill="1" applyBorder="1" applyAlignment="1">
      <alignment horizontal="center" vertical="top"/>
    </xf>
    <xf numFmtId="4" fontId="16" fillId="7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3" borderId="0" xfId="0" applyFont="1" applyFill="1"/>
    <xf numFmtId="0" fontId="0" fillId="3" borderId="0" xfId="0" applyFont="1" applyFill="1" applyAlignment="1">
      <alignment vertical="center"/>
    </xf>
    <xf numFmtId="0" fontId="0" fillId="3" borderId="0" xfId="0" applyFill="1"/>
    <xf numFmtId="0" fontId="27" fillId="3" borderId="0" xfId="0" applyFont="1" applyFill="1" applyAlignment="1">
      <alignment vertical="center"/>
    </xf>
    <xf numFmtId="49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vertical="center"/>
    </xf>
    <xf numFmtId="49" fontId="1" fillId="8" borderId="1" xfId="0" applyNumberFormat="1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Border="1"/>
    <xf numFmtId="0" fontId="1" fillId="0" borderId="0" xfId="1" applyFont="1" applyBorder="1" applyAlignment="1">
      <alignment horizontal="left"/>
    </xf>
    <xf numFmtId="0" fontId="22" fillId="0" borderId="1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 wrapText="1"/>
    </xf>
    <xf numFmtId="0" fontId="22" fillId="0" borderId="7" xfId="1" applyFont="1" applyFill="1" applyBorder="1" applyAlignment="1">
      <alignment horizontal="left" vertical="center" wrapText="1"/>
    </xf>
    <xf numFmtId="0" fontId="36" fillId="0" borderId="7" xfId="1" applyFont="1" applyBorder="1" applyAlignment="1">
      <alignment horizontal="left" vertical="center"/>
    </xf>
    <xf numFmtId="0" fontId="36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 wrapText="1"/>
    </xf>
    <xf numFmtId="0" fontId="36" fillId="0" borderId="7" xfId="0" applyFont="1" applyBorder="1" applyAlignment="1">
      <alignment wrapText="1"/>
    </xf>
    <xf numFmtId="0" fontId="36" fillId="0" borderId="7" xfId="0" applyFont="1" applyBorder="1"/>
    <xf numFmtId="0" fontId="22" fillId="3" borderId="7" xfId="1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wrapText="1"/>
    </xf>
    <xf numFmtId="0" fontId="1" fillId="0" borderId="7" xfId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4" fontId="1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9" fillId="3" borderId="1" xfId="0" applyFont="1" applyFill="1" applyBorder="1"/>
    <xf numFmtId="0" fontId="1" fillId="3" borderId="1" xfId="1" applyFont="1" applyFill="1" applyBorder="1"/>
    <xf numFmtId="0" fontId="0" fillId="3" borderId="4" xfId="0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0" fontId="0" fillId="3" borderId="4" xfId="0" applyFill="1" applyBorder="1" applyAlignment="1"/>
    <xf numFmtId="0" fontId="36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 wrapText="1"/>
    </xf>
    <xf numFmtId="0" fontId="36" fillId="3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wrapText="1"/>
    </xf>
    <xf numFmtId="0" fontId="36" fillId="3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166" fontId="15" fillId="3" borderId="3" xfId="0" applyNumberFormat="1" applyFont="1" applyFill="1" applyBorder="1" applyAlignment="1">
      <alignment horizontal="center" vertical="center" wrapText="1"/>
    </xf>
    <xf numFmtId="166" fontId="15" fillId="3" borderId="2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wrapText="1"/>
    </xf>
    <xf numFmtId="4" fontId="15" fillId="3" borderId="4" xfId="0" applyNumberFormat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14" fontId="31" fillId="3" borderId="1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center" vertical="center" wrapText="1"/>
    </xf>
    <xf numFmtId="4" fontId="32" fillId="0" borderId="4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4" fontId="20" fillId="3" borderId="3" xfId="0" applyNumberFormat="1" applyFont="1" applyFill="1" applyBorder="1" applyAlignment="1">
      <alignment horizontal="center" vertical="center" wrapText="1"/>
    </xf>
    <xf numFmtId="4" fontId="20" fillId="3" borderId="4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top"/>
    </xf>
    <xf numFmtId="0" fontId="0" fillId="3" borderId="4" xfId="0" applyFill="1" applyBorder="1"/>
    <xf numFmtId="4" fontId="1" fillId="3" borderId="4" xfId="0" applyNumberFormat="1" applyFont="1" applyFill="1" applyBorder="1" applyAlignment="1">
      <alignment horizontal="center" vertical="top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4" fontId="1" fillId="0" borderId="3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>
      <alignment horizontal="left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wrapText="1"/>
    </xf>
    <xf numFmtId="49" fontId="1" fillId="3" borderId="4" xfId="0" applyNumberFormat="1" applyFont="1" applyFill="1" applyBorder="1" applyAlignment="1">
      <alignment horizontal="center" wrapText="1"/>
    </xf>
    <xf numFmtId="4" fontId="1" fillId="3" borderId="3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colors>
    <mruColors>
      <color rgb="FFD9B5D2"/>
      <color rgb="FFFAD2FA"/>
      <color rgb="FFE6F6E2"/>
      <color rgb="FFECE3ED"/>
      <color rgb="FFFEEFE2"/>
      <color rgb="FFFF99CC"/>
      <color rgb="FFFFFF66"/>
      <color rgb="FFE6FADE"/>
      <color rgb="FFE2F2F6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Q359"/>
  <sheetViews>
    <sheetView tabSelected="1" zoomScale="75" zoomScaleNormal="75" zoomScaleSheetLayoutView="90" workbookViewId="0">
      <selection activeCell="H2" sqref="H2:I2"/>
    </sheetView>
  </sheetViews>
  <sheetFormatPr defaultRowHeight="14.25" x14ac:dyDescent="0.2"/>
  <cols>
    <col min="1" max="1" width="5.28515625" customWidth="1"/>
    <col min="2" max="2" width="7.42578125" customWidth="1"/>
    <col min="3" max="3" width="46.7109375" customWidth="1"/>
    <col min="4" max="4" width="30.28515625" customWidth="1"/>
    <col min="5" max="6" width="13.140625" customWidth="1"/>
    <col min="7" max="7" width="46.7109375" customWidth="1"/>
    <col min="8" max="8" width="30.7109375" customWidth="1"/>
    <col min="9" max="9" width="25.140625" customWidth="1"/>
    <col min="10" max="10" width="13.85546875" style="86" hidden="1" customWidth="1"/>
    <col min="11" max="11" width="9.85546875" style="86" hidden="1" customWidth="1"/>
    <col min="12" max="12" width="12.7109375" style="86" hidden="1" customWidth="1"/>
    <col min="13" max="14" width="9.85546875" style="86" hidden="1" customWidth="1"/>
    <col min="15" max="15" width="13.5703125" style="89" hidden="1" customWidth="1"/>
    <col min="16" max="16" width="13.85546875" style="27" customWidth="1"/>
    <col min="17" max="17" width="26.42578125" style="28" customWidth="1"/>
    <col min="18" max="18" width="10.7109375" customWidth="1"/>
    <col min="19" max="19" width="11.42578125" customWidth="1"/>
  </cols>
  <sheetData>
    <row r="1" spans="1:17" ht="75" customHeight="1" x14ac:dyDescent="0.3">
      <c r="C1" s="87"/>
      <c r="D1" s="1"/>
      <c r="E1" s="1"/>
      <c r="F1" s="1"/>
      <c r="G1" s="1"/>
      <c r="H1" s="299" t="s">
        <v>240</v>
      </c>
      <c r="I1" s="299"/>
    </row>
    <row r="2" spans="1:17" ht="12" customHeight="1" x14ac:dyDescent="0.3">
      <c r="C2" s="10"/>
      <c r="D2" s="1"/>
      <c r="E2" s="1"/>
      <c r="F2" s="1"/>
      <c r="G2" s="1"/>
      <c r="H2" s="299"/>
      <c r="I2" s="299"/>
    </row>
    <row r="3" spans="1:17" s="2" customFormat="1" ht="38.25" customHeight="1" x14ac:dyDescent="0.2">
      <c r="B3" s="300" t="s">
        <v>93</v>
      </c>
      <c r="C3" s="300"/>
      <c r="D3" s="300"/>
      <c r="E3" s="300"/>
      <c r="F3" s="300"/>
      <c r="G3" s="300"/>
      <c r="H3" s="300"/>
      <c r="I3" s="300"/>
      <c r="J3" s="86"/>
      <c r="K3" s="86"/>
      <c r="L3" s="86"/>
      <c r="M3" s="86"/>
      <c r="N3" s="86"/>
      <c r="O3" s="89"/>
      <c r="P3" s="25"/>
      <c r="Q3" s="15"/>
    </row>
    <row r="4" spans="1:17" x14ac:dyDescent="0.2">
      <c r="C4" s="4"/>
      <c r="D4" s="5"/>
      <c r="E4" s="3"/>
      <c r="F4" s="3"/>
      <c r="G4" s="3"/>
      <c r="H4" s="3"/>
      <c r="I4" s="3"/>
      <c r="O4" s="90"/>
    </row>
    <row r="5" spans="1:17" s="8" customFormat="1" ht="30" customHeight="1" x14ac:dyDescent="0.2">
      <c r="B5" s="272" t="s">
        <v>0</v>
      </c>
      <c r="C5" s="301" t="s">
        <v>3</v>
      </c>
      <c r="D5" s="302" t="s">
        <v>11</v>
      </c>
      <c r="E5" s="9" t="s">
        <v>2</v>
      </c>
      <c r="F5" s="9"/>
      <c r="G5" s="302" t="s">
        <v>98</v>
      </c>
      <c r="H5" s="303" t="s">
        <v>4</v>
      </c>
      <c r="I5" s="304" t="s">
        <v>75</v>
      </c>
      <c r="J5" s="86"/>
      <c r="K5" s="86"/>
      <c r="L5" s="86"/>
      <c r="M5" s="86"/>
      <c r="N5" s="86"/>
      <c r="O5" s="245" t="s">
        <v>126</v>
      </c>
      <c r="P5" s="29"/>
      <c r="Q5" s="30"/>
    </row>
    <row r="6" spans="1:17" s="2" customFormat="1" ht="15.75" customHeight="1" x14ac:dyDescent="0.2">
      <c r="B6" s="273"/>
      <c r="C6" s="301"/>
      <c r="D6" s="302"/>
      <c r="E6" s="307" t="s">
        <v>73</v>
      </c>
      <c r="F6" s="307" t="s">
        <v>74</v>
      </c>
      <c r="G6" s="302"/>
      <c r="H6" s="303"/>
      <c r="I6" s="305"/>
      <c r="J6" s="86"/>
      <c r="K6" s="86"/>
      <c r="L6" s="86"/>
      <c r="M6" s="86"/>
      <c r="N6" s="86"/>
      <c r="O6" s="246"/>
      <c r="P6" s="25"/>
      <c r="Q6" s="15"/>
    </row>
    <row r="7" spans="1:17" s="8" customFormat="1" ht="122.25" customHeight="1" x14ac:dyDescent="0.2">
      <c r="B7" s="274"/>
      <c r="C7" s="301"/>
      <c r="D7" s="302"/>
      <c r="E7" s="308"/>
      <c r="F7" s="308"/>
      <c r="G7" s="302"/>
      <c r="H7" s="303"/>
      <c r="I7" s="306"/>
      <c r="J7" s="86"/>
      <c r="K7" s="86"/>
      <c r="L7" s="86"/>
      <c r="M7" s="86"/>
      <c r="N7" s="86"/>
      <c r="O7" s="247"/>
      <c r="P7" s="29"/>
      <c r="Q7" s="30"/>
    </row>
    <row r="8" spans="1:17" s="6" customFormat="1" ht="15.75" x14ac:dyDescent="0.2">
      <c r="B8" s="7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86"/>
      <c r="K8" s="86"/>
      <c r="L8" s="86"/>
      <c r="M8" s="86"/>
      <c r="N8" s="86"/>
      <c r="O8" s="91">
        <v>8</v>
      </c>
      <c r="P8" s="25"/>
      <c r="Q8" s="25"/>
    </row>
    <row r="9" spans="1:17" s="56" customFormat="1" ht="49.5" customHeight="1" x14ac:dyDescent="0.25">
      <c r="B9" s="116" t="s">
        <v>6</v>
      </c>
      <c r="C9" s="117" t="s">
        <v>5</v>
      </c>
      <c r="D9" s="118" t="s">
        <v>1</v>
      </c>
      <c r="E9" s="119" t="s">
        <v>1</v>
      </c>
      <c r="F9" s="118" t="s">
        <v>1</v>
      </c>
      <c r="G9" s="120"/>
      <c r="H9" s="120"/>
      <c r="I9" s="121">
        <f>SUM(I11:I13)</f>
        <v>252762.7</v>
      </c>
      <c r="J9" s="86"/>
      <c r="K9" s="86"/>
      <c r="L9" s="86"/>
      <c r="M9" s="86"/>
      <c r="N9" s="86"/>
      <c r="O9" s="92">
        <f>SUM(O11:O13)</f>
        <v>193460</v>
      </c>
      <c r="Q9" s="88"/>
    </row>
    <row r="10" spans="1:17" s="19" customFormat="1" ht="14.25" customHeight="1" x14ac:dyDescent="0.25">
      <c r="B10" s="21"/>
      <c r="C10" s="22" t="s">
        <v>17</v>
      </c>
      <c r="D10" s="36"/>
      <c r="E10" s="39"/>
      <c r="F10" s="36"/>
      <c r="G10" s="41"/>
      <c r="H10" s="41"/>
      <c r="I10" s="44"/>
      <c r="J10" s="86"/>
      <c r="K10" s="86"/>
      <c r="L10" s="86"/>
      <c r="M10" s="86"/>
      <c r="N10" s="86"/>
      <c r="O10" s="93"/>
      <c r="P10" s="31"/>
      <c r="Q10" s="32"/>
    </row>
    <row r="11" spans="1:17" s="19" customFormat="1" ht="14.25" customHeight="1" x14ac:dyDescent="0.25">
      <c r="B11" s="23"/>
      <c r="C11" s="24" t="s">
        <v>18</v>
      </c>
      <c r="D11" s="38"/>
      <c r="E11" s="40"/>
      <c r="F11" s="38"/>
      <c r="G11" s="43"/>
      <c r="H11" s="43"/>
      <c r="I11" s="45">
        <f>I16+I29+I254+I270+I277+I308+I328+I336+I348</f>
        <v>0</v>
      </c>
      <c r="J11" s="86"/>
      <c r="K11" s="86"/>
      <c r="L11" s="86"/>
      <c r="M11" s="86"/>
      <c r="N11" s="86"/>
      <c r="O11" s="94">
        <f>O16+O29+O254+O270+O277+O308+O328+O336+O348</f>
        <v>0</v>
      </c>
      <c r="P11" s="31"/>
      <c r="Q11" s="32"/>
    </row>
    <row r="12" spans="1:17" s="19" customFormat="1" ht="14.25" customHeight="1" x14ac:dyDescent="0.25">
      <c r="B12" s="16"/>
      <c r="C12" s="20" t="s">
        <v>19</v>
      </c>
      <c r="D12" s="11"/>
      <c r="E12" s="17"/>
      <c r="F12" s="11"/>
      <c r="G12" s="18"/>
      <c r="H12" s="18"/>
      <c r="I12" s="46">
        <f>I17+I30+I255+I271+I278+I309+I329+I337+I349</f>
        <v>0</v>
      </c>
      <c r="J12" s="86"/>
      <c r="K12" s="86"/>
      <c r="L12" s="86"/>
      <c r="M12" s="86"/>
      <c r="N12" s="86"/>
      <c r="O12" s="92">
        <f>O17+O30+O255+O271+O278+O309+O329+O337+O349</f>
        <v>0</v>
      </c>
      <c r="P12" s="31"/>
      <c r="Q12" s="32"/>
    </row>
    <row r="13" spans="1:17" s="19" customFormat="1" ht="14.25" customHeight="1" x14ac:dyDescent="0.25">
      <c r="B13" s="16"/>
      <c r="C13" s="20" t="s">
        <v>20</v>
      </c>
      <c r="D13" s="11"/>
      <c r="E13" s="17"/>
      <c r="F13" s="11"/>
      <c r="G13" s="18"/>
      <c r="H13" s="18"/>
      <c r="I13" s="46">
        <f>I18+I31+I256+I272+I279+I310+I330+I338+I350</f>
        <v>252762.7</v>
      </c>
      <c r="J13" s="86"/>
      <c r="K13" s="86"/>
      <c r="L13" s="86"/>
      <c r="M13" s="86"/>
      <c r="N13" s="86"/>
      <c r="O13" s="92">
        <f>O18+O31+O256+O272+O279+O310+O330+O338+O350</f>
        <v>193460</v>
      </c>
      <c r="P13" s="31"/>
      <c r="Q13" s="32"/>
    </row>
    <row r="14" spans="1:17" s="2" customFormat="1" ht="83.25" customHeight="1" x14ac:dyDescent="0.25">
      <c r="A14" s="145"/>
      <c r="B14" s="122" t="s">
        <v>7</v>
      </c>
      <c r="C14" s="123" t="s">
        <v>89</v>
      </c>
      <c r="D14" s="124" t="s">
        <v>90</v>
      </c>
      <c r="E14" s="125"/>
      <c r="F14" s="175"/>
      <c r="G14" s="125"/>
      <c r="H14" s="126" t="s">
        <v>94</v>
      </c>
      <c r="I14" s="127">
        <f>SUM(I16:I18)</f>
        <v>37546.5</v>
      </c>
      <c r="J14" s="86"/>
      <c r="K14" s="86"/>
      <c r="L14" s="86"/>
      <c r="M14" s="86"/>
      <c r="N14" s="86"/>
      <c r="O14" s="95">
        <f>SUM(O16:O18)</f>
        <v>14491</v>
      </c>
      <c r="P14" s="25"/>
      <c r="Q14" s="25"/>
    </row>
    <row r="15" spans="1:17" s="19" customFormat="1" ht="14.25" customHeight="1" x14ac:dyDescent="0.25">
      <c r="A15" s="145"/>
      <c r="B15" s="178"/>
      <c r="C15" s="179" t="s">
        <v>17</v>
      </c>
      <c r="D15" s="180"/>
      <c r="E15" s="181"/>
      <c r="F15" s="180"/>
      <c r="G15" s="182"/>
      <c r="H15" s="182"/>
      <c r="I15" s="169"/>
      <c r="J15" s="86"/>
      <c r="K15" s="86"/>
      <c r="L15" s="86"/>
      <c r="M15" s="86"/>
      <c r="N15" s="86"/>
      <c r="O15" s="93"/>
      <c r="P15" s="31"/>
      <c r="Q15" s="32"/>
    </row>
    <row r="16" spans="1:17" s="19" customFormat="1" ht="14.25" customHeight="1" x14ac:dyDescent="0.25">
      <c r="A16" s="145"/>
      <c r="B16" s="183"/>
      <c r="C16" s="184" t="s">
        <v>18</v>
      </c>
      <c r="D16" s="185"/>
      <c r="E16" s="186"/>
      <c r="F16" s="185"/>
      <c r="G16" s="187"/>
      <c r="H16" s="187"/>
      <c r="I16" s="170"/>
      <c r="J16" s="86"/>
      <c r="K16" s="86"/>
      <c r="L16" s="86"/>
      <c r="M16" s="86"/>
      <c r="N16" s="86"/>
      <c r="O16" s="94"/>
      <c r="P16" s="31"/>
      <c r="Q16" s="32"/>
    </row>
    <row r="17" spans="1:17" s="19" customFormat="1" ht="14.25" customHeight="1" x14ac:dyDescent="0.25">
      <c r="A17" s="145"/>
      <c r="B17" s="188"/>
      <c r="C17" s="189" t="s">
        <v>19</v>
      </c>
      <c r="D17" s="190"/>
      <c r="E17" s="191"/>
      <c r="F17" s="190"/>
      <c r="G17" s="192"/>
      <c r="H17" s="192"/>
      <c r="I17" s="193"/>
      <c r="J17" s="86"/>
      <c r="K17" s="86"/>
      <c r="L17" s="86"/>
      <c r="M17" s="86"/>
      <c r="N17" s="86"/>
      <c r="O17" s="92"/>
      <c r="P17" s="31"/>
      <c r="Q17" s="32"/>
    </row>
    <row r="18" spans="1:17" s="19" customFormat="1" ht="17.25" customHeight="1" x14ac:dyDescent="0.25">
      <c r="A18" s="145"/>
      <c r="B18" s="188"/>
      <c r="C18" s="189" t="s">
        <v>20</v>
      </c>
      <c r="D18" s="190"/>
      <c r="E18" s="191"/>
      <c r="F18" s="190"/>
      <c r="G18" s="192"/>
      <c r="H18" s="192"/>
      <c r="I18" s="172">
        <f>I19+I22</f>
        <v>37546.5</v>
      </c>
      <c r="J18" s="86"/>
      <c r="K18" s="86"/>
      <c r="L18" s="86"/>
      <c r="M18" s="86"/>
      <c r="N18" s="86"/>
      <c r="O18" s="95">
        <f>O19</f>
        <v>14491</v>
      </c>
      <c r="P18" s="31"/>
      <c r="Q18" s="32"/>
    </row>
    <row r="19" spans="1:17" s="19" customFormat="1" ht="54.75" customHeight="1" x14ac:dyDescent="0.25">
      <c r="A19" s="145"/>
      <c r="B19" s="194" t="s">
        <v>91</v>
      </c>
      <c r="C19" s="14" t="s">
        <v>142</v>
      </c>
      <c r="D19" s="177"/>
      <c r="E19" s="195"/>
      <c r="F19" s="195"/>
      <c r="G19" s="195"/>
      <c r="H19" s="192"/>
      <c r="I19" s="196">
        <f>I20+I21</f>
        <v>18566.5</v>
      </c>
      <c r="J19" s="86"/>
      <c r="K19" s="86"/>
      <c r="L19" s="86"/>
      <c r="M19" s="86"/>
      <c r="N19" s="86"/>
      <c r="O19" s="96">
        <v>14491</v>
      </c>
      <c r="P19" s="31"/>
      <c r="Q19" s="32"/>
    </row>
    <row r="20" spans="1:17" s="19" customFormat="1" ht="60.75" customHeight="1" x14ac:dyDescent="0.25">
      <c r="A20" s="145"/>
      <c r="B20" s="194"/>
      <c r="C20" s="14" t="s">
        <v>143</v>
      </c>
      <c r="D20" s="177"/>
      <c r="E20" s="190" t="s">
        <v>100</v>
      </c>
      <c r="F20" s="190" t="s">
        <v>101</v>
      </c>
      <c r="G20" s="190" t="s">
        <v>202</v>
      </c>
      <c r="H20" s="192"/>
      <c r="I20" s="197">
        <v>14491</v>
      </c>
      <c r="J20" s="86"/>
      <c r="K20" s="86"/>
      <c r="L20" s="86"/>
      <c r="M20" s="86"/>
      <c r="N20" s="86"/>
      <c r="O20" s="96"/>
      <c r="P20" s="31"/>
      <c r="Q20" s="32"/>
    </row>
    <row r="21" spans="1:17" s="19" customFormat="1" ht="37.5" customHeight="1" x14ac:dyDescent="0.25">
      <c r="A21" s="145"/>
      <c r="B21" s="194"/>
      <c r="C21" s="14" t="s">
        <v>138</v>
      </c>
      <c r="D21" s="177"/>
      <c r="E21" s="190" t="s">
        <v>100</v>
      </c>
      <c r="F21" s="190" t="s">
        <v>101</v>
      </c>
      <c r="G21" s="190" t="s">
        <v>203</v>
      </c>
      <c r="H21" s="192"/>
      <c r="I21" s="197">
        <v>4075.5</v>
      </c>
      <c r="J21" s="86"/>
      <c r="K21" s="86"/>
      <c r="L21" s="86"/>
      <c r="M21" s="86"/>
      <c r="N21" s="86"/>
      <c r="O21" s="96"/>
      <c r="P21" s="31"/>
      <c r="Q21" s="32"/>
    </row>
    <row r="22" spans="1:17" s="15" customFormat="1" ht="69" customHeight="1" x14ac:dyDescent="0.2">
      <c r="A22" s="146"/>
      <c r="B22" s="194" t="s">
        <v>92</v>
      </c>
      <c r="C22" s="14" t="s">
        <v>127</v>
      </c>
      <c r="D22" s="177"/>
      <c r="E22" s="190"/>
      <c r="F22" s="190"/>
      <c r="G22" s="190"/>
      <c r="H22" s="190"/>
      <c r="I22" s="198">
        <f>SUM(I23:I26)</f>
        <v>18980</v>
      </c>
      <c r="J22" s="86"/>
      <c r="K22" s="86"/>
      <c r="L22" s="86"/>
      <c r="M22" s="86"/>
      <c r="N22" s="86"/>
      <c r="O22" s="97">
        <f>SUM(O23:O26)</f>
        <v>0</v>
      </c>
      <c r="P22" s="55"/>
      <c r="Q22" s="55"/>
    </row>
    <row r="23" spans="1:17" s="19" customFormat="1" ht="128.25" customHeight="1" x14ac:dyDescent="0.25">
      <c r="A23" s="145"/>
      <c r="B23" s="194"/>
      <c r="C23" s="14" t="s">
        <v>141</v>
      </c>
      <c r="D23" s="177"/>
      <c r="E23" s="190"/>
      <c r="F23" s="190"/>
      <c r="G23" s="190" t="s">
        <v>204</v>
      </c>
      <c r="H23" s="192"/>
      <c r="I23" s="198">
        <v>9611</v>
      </c>
      <c r="J23" s="86"/>
      <c r="K23" s="86"/>
      <c r="L23" s="86"/>
      <c r="M23" s="86"/>
      <c r="N23" s="86"/>
      <c r="O23" s="96"/>
      <c r="P23" s="31"/>
      <c r="Q23" s="32"/>
    </row>
    <row r="24" spans="1:17" s="19" customFormat="1" ht="169.5" customHeight="1" x14ac:dyDescent="0.25">
      <c r="A24" s="145"/>
      <c r="B24" s="194"/>
      <c r="C24" s="14" t="s">
        <v>209</v>
      </c>
      <c r="D24" s="177"/>
      <c r="E24" s="190"/>
      <c r="F24" s="190"/>
      <c r="G24" s="199" t="s">
        <v>205</v>
      </c>
      <c r="H24" s="192"/>
      <c r="I24" s="198">
        <v>9209</v>
      </c>
      <c r="J24" s="86"/>
      <c r="K24" s="86"/>
      <c r="L24" s="86"/>
      <c r="M24" s="86"/>
      <c r="N24" s="86"/>
      <c r="O24" s="96"/>
      <c r="P24" s="31"/>
      <c r="Q24" s="32"/>
    </row>
    <row r="25" spans="1:17" s="19" customFormat="1" ht="58.5" customHeight="1" x14ac:dyDescent="0.25">
      <c r="A25" s="145"/>
      <c r="B25" s="194"/>
      <c r="C25" s="14" t="s">
        <v>139</v>
      </c>
      <c r="D25" s="177"/>
      <c r="E25" s="190"/>
      <c r="F25" s="190"/>
      <c r="G25" s="190" t="s">
        <v>208</v>
      </c>
      <c r="H25" s="192"/>
      <c r="I25" s="198"/>
      <c r="J25" s="86"/>
      <c r="K25" s="86"/>
      <c r="L25" s="86"/>
      <c r="M25" s="86"/>
      <c r="N25" s="86"/>
      <c r="O25" s="96"/>
      <c r="P25" s="31"/>
      <c r="Q25" s="32"/>
    </row>
    <row r="26" spans="1:17" s="19" customFormat="1" ht="75.75" customHeight="1" x14ac:dyDescent="0.25">
      <c r="A26" s="145"/>
      <c r="B26" s="194"/>
      <c r="C26" s="14" t="s">
        <v>140</v>
      </c>
      <c r="D26" s="177"/>
      <c r="E26" s="190"/>
      <c r="F26" s="190"/>
      <c r="G26" s="190" t="s">
        <v>206</v>
      </c>
      <c r="H26" s="192"/>
      <c r="I26" s="198">
        <v>160</v>
      </c>
      <c r="J26" s="86"/>
      <c r="K26" s="86"/>
      <c r="L26" s="86"/>
      <c r="M26" s="86"/>
      <c r="N26" s="86"/>
      <c r="O26" s="96"/>
      <c r="P26" s="31"/>
      <c r="Q26" s="32"/>
    </row>
    <row r="27" spans="1:17" s="2" customFormat="1" ht="71.25" customHeight="1" x14ac:dyDescent="0.2">
      <c r="B27" s="122" t="s">
        <v>8</v>
      </c>
      <c r="C27" s="123" t="s">
        <v>60</v>
      </c>
      <c r="D27" s="124" t="s">
        <v>12</v>
      </c>
      <c r="E27" s="126"/>
      <c r="F27" s="126"/>
      <c r="G27" s="126"/>
      <c r="H27" s="126" t="s">
        <v>128</v>
      </c>
      <c r="I27" s="127">
        <f>SUM(I29:I31)</f>
        <v>10630.5</v>
      </c>
      <c r="J27" s="86"/>
      <c r="K27" s="86"/>
      <c r="L27" s="86"/>
      <c r="M27" s="86"/>
      <c r="N27" s="86"/>
      <c r="O27" s="137">
        <f>SUM(O29:O31)</f>
        <v>0</v>
      </c>
      <c r="P27" s="25"/>
      <c r="Q27" s="25"/>
    </row>
    <row r="28" spans="1:17" s="19" customFormat="1" ht="14.25" customHeight="1" x14ac:dyDescent="0.25">
      <c r="B28" s="21"/>
      <c r="C28" s="22" t="s">
        <v>17</v>
      </c>
      <c r="D28" s="36"/>
      <c r="E28" s="39"/>
      <c r="F28" s="36"/>
      <c r="G28" s="41"/>
      <c r="H28" s="41"/>
      <c r="I28" s="169"/>
      <c r="J28" s="86"/>
      <c r="K28" s="86"/>
      <c r="L28" s="86"/>
      <c r="M28" s="86"/>
      <c r="N28" s="86"/>
      <c r="O28" s="93"/>
      <c r="P28" s="31"/>
      <c r="Q28" s="32"/>
    </row>
    <row r="29" spans="1:17" s="19" customFormat="1" ht="14.25" customHeight="1" x14ac:dyDescent="0.25">
      <c r="B29" s="23"/>
      <c r="C29" s="24" t="s">
        <v>18</v>
      </c>
      <c r="D29" s="38"/>
      <c r="E29" s="40"/>
      <c r="F29" s="38"/>
      <c r="G29" s="43"/>
      <c r="H29" s="43"/>
      <c r="I29" s="170"/>
      <c r="J29" s="86"/>
      <c r="K29" s="86"/>
      <c r="L29" s="86"/>
      <c r="M29" s="86"/>
      <c r="N29" s="86"/>
      <c r="O29" s="94"/>
      <c r="P29" s="31"/>
      <c r="Q29" s="32"/>
    </row>
    <row r="30" spans="1:17" s="19" customFormat="1" ht="14.25" customHeight="1" x14ac:dyDescent="0.25">
      <c r="B30" s="16"/>
      <c r="C30" s="20" t="s">
        <v>19</v>
      </c>
      <c r="D30" s="11"/>
      <c r="E30" s="17"/>
      <c r="F30" s="11"/>
      <c r="G30" s="18"/>
      <c r="H30" s="18"/>
      <c r="I30" s="172">
        <f>I38+I244</f>
        <v>0</v>
      </c>
      <c r="J30" s="86"/>
      <c r="K30" s="86"/>
      <c r="L30" s="86"/>
      <c r="M30" s="86"/>
      <c r="N30" s="86"/>
      <c r="O30" s="95">
        <f>O38+O244</f>
        <v>0</v>
      </c>
      <c r="P30" s="31"/>
      <c r="Q30" s="32"/>
    </row>
    <row r="31" spans="1:17" s="19" customFormat="1" ht="17.25" customHeight="1" x14ac:dyDescent="0.25">
      <c r="B31" s="16"/>
      <c r="C31" s="20" t="s">
        <v>20</v>
      </c>
      <c r="D31" s="11"/>
      <c r="E31" s="17"/>
      <c r="F31" s="11"/>
      <c r="G31" s="18"/>
      <c r="H31" s="18"/>
      <c r="I31" s="172">
        <f>I33+I44+I251</f>
        <v>10630.5</v>
      </c>
      <c r="J31" s="86"/>
      <c r="K31" s="86"/>
      <c r="L31" s="86"/>
      <c r="M31" s="86"/>
      <c r="N31" s="86"/>
      <c r="O31" s="95">
        <f>O33+O44</f>
        <v>0</v>
      </c>
      <c r="P31" s="31"/>
      <c r="Q31" s="32"/>
    </row>
    <row r="32" spans="1:17" s="15" customFormat="1" ht="71.25" hidden="1" customHeight="1" x14ac:dyDescent="0.2">
      <c r="B32" s="12" t="s">
        <v>65</v>
      </c>
      <c r="C32" s="14" t="s">
        <v>66</v>
      </c>
      <c r="D32" s="61"/>
      <c r="E32" s="11"/>
      <c r="F32" s="11"/>
      <c r="G32" s="11"/>
      <c r="H32" s="11"/>
      <c r="I32" s="173">
        <f>SUM(I33:I38)</f>
        <v>0</v>
      </c>
      <c r="J32" s="86"/>
      <c r="K32" s="86"/>
      <c r="L32" s="86"/>
      <c r="M32" s="86"/>
      <c r="N32" s="86"/>
      <c r="O32" s="98">
        <f>SUM(O33:O38)</f>
        <v>0</v>
      </c>
      <c r="P32" s="25"/>
    </row>
    <row r="33" spans="1:17" ht="18" hidden="1" customHeight="1" x14ac:dyDescent="0.2">
      <c r="B33" s="80">
        <v>1</v>
      </c>
      <c r="C33" s="64"/>
      <c r="D33" s="266"/>
      <c r="E33" s="269"/>
      <c r="F33" s="269"/>
      <c r="G33" s="272"/>
      <c r="H33" s="275" t="s">
        <v>70</v>
      </c>
      <c r="I33" s="262"/>
      <c r="O33" s="248"/>
      <c r="P33" s="34"/>
      <c r="Q33"/>
    </row>
    <row r="34" spans="1:17" ht="18" hidden="1" customHeight="1" x14ac:dyDescent="0.2">
      <c r="B34" s="80">
        <v>2</v>
      </c>
      <c r="C34" s="64"/>
      <c r="D34" s="267"/>
      <c r="E34" s="270"/>
      <c r="F34" s="270"/>
      <c r="G34" s="273"/>
      <c r="H34" s="278"/>
      <c r="I34" s="263"/>
      <c r="O34" s="249"/>
      <c r="P34" s="34"/>
      <c r="Q34"/>
    </row>
    <row r="35" spans="1:17" ht="18" hidden="1" customHeight="1" x14ac:dyDescent="0.2">
      <c r="B35" s="80">
        <v>3</v>
      </c>
      <c r="C35" s="64"/>
      <c r="D35" s="267"/>
      <c r="E35" s="270"/>
      <c r="F35" s="270"/>
      <c r="G35" s="273"/>
      <c r="H35" s="278"/>
      <c r="I35" s="263"/>
      <c r="O35" s="249"/>
      <c r="P35" s="34"/>
      <c r="Q35"/>
    </row>
    <row r="36" spans="1:17" s="2" customFormat="1" ht="18" hidden="1" customHeight="1" x14ac:dyDescent="0.2">
      <c r="B36" s="80">
        <v>4</v>
      </c>
      <c r="C36" s="64"/>
      <c r="D36" s="267"/>
      <c r="E36" s="270"/>
      <c r="F36" s="270"/>
      <c r="G36" s="273"/>
      <c r="H36" s="278"/>
      <c r="I36" s="263"/>
      <c r="J36" s="86"/>
      <c r="K36" s="86"/>
      <c r="L36" s="86"/>
      <c r="M36" s="86"/>
      <c r="N36" s="86"/>
      <c r="O36" s="249"/>
      <c r="P36" s="62"/>
    </row>
    <row r="37" spans="1:17" ht="18" hidden="1" customHeight="1" x14ac:dyDescent="0.2">
      <c r="B37" s="83">
        <v>5</v>
      </c>
      <c r="C37" s="65"/>
      <c r="D37" s="268"/>
      <c r="E37" s="271"/>
      <c r="F37" s="271"/>
      <c r="G37" s="273"/>
      <c r="H37" s="279"/>
      <c r="I37" s="264"/>
      <c r="O37" s="250"/>
      <c r="P37" s="34"/>
      <c r="Q37"/>
    </row>
    <row r="38" spans="1:17" ht="18" hidden="1" customHeight="1" x14ac:dyDescent="0.2">
      <c r="B38" s="84">
        <v>6</v>
      </c>
      <c r="C38" s="66"/>
      <c r="D38" s="266"/>
      <c r="E38" s="269"/>
      <c r="F38" s="269"/>
      <c r="G38" s="273"/>
      <c r="H38" s="275" t="s">
        <v>71</v>
      </c>
      <c r="I38" s="256"/>
      <c r="O38" s="251"/>
      <c r="P38" s="34"/>
      <c r="Q38"/>
    </row>
    <row r="39" spans="1:17" ht="18" hidden="1" customHeight="1" x14ac:dyDescent="0.2">
      <c r="B39" s="80">
        <v>7</v>
      </c>
      <c r="C39" s="66"/>
      <c r="D39" s="267"/>
      <c r="E39" s="270"/>
      <c r="F39" s="270"/>
      <c r="G39" s="273"/>
      <c r="H39" s="276"/>
      <c r="I39" s="257"/>
      <c r="O39" s="252"/>
      <c r="P39" s="34"/>
      <c r="Q39"/>
    </row>
    <row r="40" spans="1:17" ht="18" hidden="1" customHeight="1" x14ac:dyDescent="0.2">
      <c r="B40" s="80">
        <v>8</v>
      </c>
      <c r="C40" s="66"/>
      <c r="D40" s="267"/>
      <c r="E40" s="270"/>
      <c r="F40" s="270"/>
      <c r="G40" s="273"/>
      <c r="H40" s="276"/>
      <c r="I40" s="257"/>
      <c r="O40" s="252"/>
      <c r="P40" s="34"/>
      <c r="Q40"/>
    </row>
    <row r="41" spans="1:17" ht="18" hidden="1" customHeight="1" x14ac:dyDescent="0.2">
      <c r="B41" s="80">
        <v>9</v>
      </c>
      <c r="C41" s="66"/>
      <c r="D41" s="267"/>
      <c r="E41" s="270"/>
      <c r="F41" s="270"/>
      <c r="G41" s="273"/>
      <c r="H41" s="276"/>
      <c r="I41" s="257"/>
      <c r="O41" s="252"/>
      <c r="P41" s="34"/>
      <c r="Q41"/>
    </row>
    <row r="42" spans="1:17" ht="18" hidden="1" customHeight="1" x14ac:dyDescent="0.2">
      <c r="B42" s="80">
        <v>10</v>
      </c>
      <c r="C42" s="66"/>
      <c r="D42" s="268"/>
      <c r="E42" s="271"/>
      <c r="F42" s="271"/>
      <c r="G42" s="274"/>
      <c r="H42" s="277"/>
      <c r="I42" s="258"/>
      <c r="O42" s="253"/>
      <c r="P42" s="34"/>
      <c r="Q42"/>
    </row>
    <row r="43" spans="1:17" ht="69" customHeight="1" x14ac:dyDescent="0.2">
      <c r="B43" s="12" t="s">
        <v>67</v>
      </c>
      <c r="C43" s="14" t="s">
        <v>68</v>
      </c>
      <c r="D43" s="63"/>
      <c r="E43" s="11"/>
      <c r="F43" s="11"/>
      <c r="G43" s="61"/>
      <c r="H43" s="26" t="s">
        <v>128</v>
      </c>
      <c r="I43" s="174">
        <f>I44+I244+I251</f>
        <v>10630.5</v>
      </c>
      <c r="O43" s="99">
        <f>O44+O244</f>
        <v>0</v>
      </c>
      <c r="P43" s="34"/>
      <c r="Q43"/>
    </row>
    <row r="44" spans="1:17" ht="17.25" customHeight="1" x14ac:dyDescent="0.2">
      <c r="A44" s="155"/>
      <c r="B44" s="78"/>
      <c r="C44" s="79" t="s">
        <v>82</v>
      </c>
      <c r="D44" s="280"/>
      <c r="E44" s="281">
        <v>42522</v>
      </c>
      <c r="F44" s="281">
        <v>42735</v>
      </c>
      <c r="G44" s="265" t="s">
        <v>239</v>
      </c>
      <c r="H44" s="265"/>
      <c r="I44" s="259">
        <v>8004.1</v>
      </c>
      <c r="O44" s="254"/>
      <c r="P44"/>
      <c r="Q44"/>
    </row>
    <row r="45" spans="1:17" ht="18" customHeight="1" x14ac:dyDescent="0.2">
      <c r="A45" s="156"/>
      <c r="B45" s="200">
        <v>1</v>
      </c>
      <c r="C45" s="201" t="s">
        <v>188</v>
      </c>
      <c r="D45" s="244"/>
      <c r="E45" s="282"/>
      <c r="F45" s="282"/>
      <c r="G45" s="243"/>
      <c r="H45" s="243"/>
      <c r="I45" s="260"/>
      <c r="J45" s="86">
        <v>1548</v>
      </c>
      <c r="O45" s="255"/>
      <c r="P45"/>
      <c r="Q45"/>
    </row>
    <row r="46" spans="1:17" ht="17.25" customHeight="1" x14ac:dyDescent="0.2">
      <c r="A46" s="156"/>
      <c r="B46" s="200">
        <v>2</v>
      </c>
      <c r="C46" s="201" t="s">
        <v>189</v>
      </c>
      <c r="D46" s="244"/>
      <c r="E46" s="282"/>
      <c r="F46" s="282"/>
      <c r="G46" s="243"/>
      <c r="H46" s="243"/>
      <c r="I46" s="260"/>
      <c r="O46" s="255"/>
      <c r="P46"/>
      <c r="Q46"/>
    </row>
    <row r="47" spans="1:17" ht="17.25" customHeight="1" x14ac:dyDescent="0.2">
      <c r="A47" s="156"/>
      <c r="B47" s="200">
        <v>3</v>
      </c>
      <c r="C47" s="201" t="s">
        <v>190</v>
      </c>
      <c r="D47" s="244"/>
      <c r="E47" s="282"/>
      <c r="F47" s="282"/>
      <c r="G47" s="243"/>
      <c r="H47" s="243"/>
      <c r="I47" s="260"/>
      <c r="O47" s="255"/>
      <c r="P47"/>
      <c r="Q47"/>
    </row>
    <row r="48" spans="1:17" ht="17.25" customHeight="1" x14ac:dyDescent="0.2">
      <c r="A48" s="156"/>
      <c r="B48" s="200">
        <v>4</v>
      </c>
      <c r="C48" s="201" t="s">
        <v>199</v>
      </c>
      <c r="D48" s="244"/>
      <c r="E48" s="282"/>
      <c r="F48" s="282"/>
      <c r="G48" s="243"/>
      <c r="H48" s="243"/>
      <c r="I48" s="260"/>
      <c r="O48" s="255"/>
      <c r="P48"/>
      <c r="Q48"/>
    </row>
    <row r="49" spans="1:17" ht="17.25" customHeight="1" x14ac:dyDescent="0.2">
      <c r="A49" s="156"/>
      <c r="B49" s="200">
        <v>5</v>
      </c>
      <c r="C49" s="201" t="s">
        <v>198</v>
      </c>
      <c r="D49" s="244"/>
      <c r="E49" s="282"/>
      <c r="F49" s="282"/>
      <c r="G49" s="243"/>
      <c r="H49" s="243"/>
      <c r="I49" s="260"/>
      <c r="O49" s="255"/>
      <c r="P49"/>
      <c r="Q49"/>
    </row>
    <row r="50" spans="1:17" ht="17.25" customHeight="1" x14ac:dyDescent="0.2">
      <c r="A50" s="156"/>
      <c r="B50" s="200">
        <v>6</v>
      </c>
      <c r="C50" s="201" t="s">
        <v>191</v>
      </c>
      <c r="D50" s="244"/>
      <c r="E50" s="282"/>
      <c r="F50" s="282"/>
      <c r="G50" s="243"/>
      <c r="H50" s="243"/>
      <c r="I50" s="260"/>
      <c r="O50" s="255"/>
      <c r="P50"/>
      <c r="Q50"/>
    </row>
    <row r="51" spans="1:17" ht="17.25" customHeight="1" x14ac:dyDescent="0.2">
      <c r="A51" s="156"/>
      <c r="B51" s="200">
        <v>7</v>
      </c>
      <c r="C51" s="201" t="s">
        <v>192</v>
      </c>
      <c r="D51" s="244"/>
      <c r="E51" s="282"/>
      <c r="F51" s="282"/>
      <c r="G51" s="243"/>
      <c r="H51" s="243"/>
      <c r="I51" s="260"/>
      <c r="O51" s="255"/>
      <c r="P51"/>
      <c r="Q51"/>
    </row>
    <row r="52" spans="1:17" ht="17.25" customHeight="1" x14ac:dyDescent="0.2">
      <c r="A52" s="156"/>
      <c r="B52" s="200">
        <v>8</v>
      </c>
      <c r="C52" s="201" t="s">
        <v>193</v>
      </c>
      <c r="D52" s="244"/>
      <c r="E52" s="282"/>
      <c r="F52" s="282"/>
      <c r="G52" s="243"/>
      <c r="H52" s="243"/>
      <c r="I52" s="260"/>
      <c r="O52" s="255"/>
      <c r="P52"/>
      <c r="Q52"/>
    </row>
    <row r="53" spans="1:17" ht="17.25" customHeight="1" x14ac:dyDescent="0.25">
      <c r="A53" s="157"/>
      <c r="B53" s="200">
        <v>9</v>
      </c>
      <c r="C53" s="202" t="s">
        <v>194</v>
      </c>
      <c r="D53" s="244"/>
      <c r="E53" s="282"/>
      <c r="F53" s="282"/>
      <c r="G53" s="243"/>
      <c r="H53" s="243"/>
      <c r="I53" s="260"/>
      <c r="O53" s="255"/>
      <c r="P53"/>
      <c r="Q53"/>
    </row>
    <row r="54" spans="1:17" ht="17.25" customHeight="1" x14ac:dyDescent="0.25">
      <c r="A54" s="157"/>
      <c r="B54" s="200">
        <v>10</v>
      </c>
      <c r="C54" s="202" t="s">
        <v>195</v>
      </c>
      <c r="D54" s="244"/>
      <c r="E54" s="282"/>
      <c r="F54" s="282"/>
      <c r="G54" s="243"/>
      <c r="H54" s="243"/>
      <c r="I54" s="260"/>
      <c r="O54" s="255"/>
      <c r="P54"/>
      <c r="Q54"/>
    </row>
    <row r="55" spans="1:17" ht="17.25" customHeight="1" x14ac:dyDescent="0.25">
      <c r="A55" s="157"/>
      <c r="B55" s="200">
        <v>11</v>
      </c>
      <c r="C55" s="202" t="s">
        <v>196</v>
      </c>
      <c r="D55" s="244"/>
      <c r="E55" s="282"/>
      <c r="F55" s="282"/>
      <c r="G55" s="243"/>
      <c r="H55" s="243"/>
      <c r="I55" s="260"/>
      <c r="O55" s="255"/>
      <c r="P55"/>
      <c r="Q55"/>
    </row>
    <row r="56" spans="1:17" ht="17.25" customHeight="1" x14ac:dyDescent="0.25">
      <c r="A56" s="158"/>
      <c r="B56" s="200">
        <v>12</v>
      </c>
      <c r="C56" s="202" t="s">
        <v>197</v>
      </c>
      <c r="D56" s="244"/>
      <c r="E56" s="282"/>
      <c r="F56" s="282"/>
      <c r="G56" s="243"/>
      <c r="H56" s="243"/>
      <c r="I56" s="260"/>
      <c r="O56" s="255"/>
      <c r="P56"/>
      <c r="Q56"/>
    </row>
    <row r="57" spans="1:17" ht="17.25" customHeight="1" x14ac:dyDescent="0.25">
      <c r="B57" s="200">
        <v>13</v>
      </c>
      <c r="C57" s="202" t="s">
        <v>235</v>
      </c>
      <c r="D57" s="244"/>
      <c r="E57" s="282"/>
      <c r="F57" s="282"/>
      <c r="G57" s="243"/>
      <c r="H57" s="243"/>
      <c r="I57" s="260"/>
      <c r="O57" s="255"/>
      <c r="P57"/>
      <c r="Q57"/>
    </row>
    <row r="58" spans="1:17" ht="17.25" hidden="1" customHeight="1" x14ac:dyDescent="0.25">
      <c r="B58" s="200"/>
      <c r="C58" s="203" t="s">
        <v>87</v>
      </c>
      <c r="D58" s="244"/>
      <c r="E58" s="282"/>
      <c r="F58" s="282"/>
      <c r="G58" s="243"/>
      <c r="H58" s="243"/>
      <c r="I58" s="260"/>
      <c r="O58" s="255"/>
      <c r="P58"/>
      <c r="Q58"/>
    </row>
    <row r="59" spans="1:17" ht="17.25" hidden="1" customHeight="1" x14ac:dyDescent="0.25">
      <c r="B59" s="200">
        <v>9</v>
      </c>
      <c r="C59" s="202"/>
      <c r="D59" s="244"/>
      <c r="E59" s="282"/>
      <c r="F59" s="282"/>
      <c r="G59" s="243"/>
      <c r="H59" s="243"/>
      <c r="I59" s="260"/>
      <c r="O59" s="255"/>
      <c r="P59"/>
      <c r="Q59"/>
    </row>
    <row r="60" spans="1:17" ht="17.25" hidden="1" customHeight="1" x14ac:dyDescent="0.25">
      <c r="B60" s="200">
        <v>10</v>
      </c>
      <c r="C60" s="202"/>
      <c r="D60" s="244"/>
      <c r="E60" s="282"/>
      <c r="F60" s="282"/>
      <c r="G60" s="243"/>
      <c r="H60" s="243"/>
      <c r="I60" s="260"/>
      <c r="O60" s="255"/>
      <c r="P60"/>
      <c r="Q60"/>
    </row>
    <row r="61" spans="1:17" ht="17.25" hidden="1" customHeight="1" x14ac:dyDescent="0.25">
      <c r="B61" s="200">
        <v>11</v>
      </c>
      <c r="C61" s="202"/>
      <c r="D61" s="244"/>
      <c r="E61" s="282"/>
      <c r="F61" s="282"/>
      <c r="G61" s="243"/>
      <c r="H61" s="243"/>
      <c r="I61" s="260"/>
      <c r="O61" s="255"/>
      <c r="P61"/>
      <c r="Q61"/>
    </row>
    <row r="62" spans="1:17" ht="17.25" hidden="1" customHeight="1" x14ac:dyDescent="0.25">
      <c r="B62" s="200">
        <v>12</v>
      </c>
      <c r="C62" s="202"/>
      <c r="D62" s="244"/>
      <c r="E62" s="282"/>
      <c r="F62" s="282"/>
      <c r="G62" s="243"/>
      <c r="H62" s="243"/>
      <c r="I62" s="260"/>
      <c r="O62" s="255"/>
      <c r="P62"/>
      <c r="Q62"/>
    </row>
    <row r="63" spans="1:17" ht="17.25" hidden="1" customHeight="1" x14ac:dyDescent="0.25">
      <c r="B63" s="200">
        <v>13</v>
      </c>
      <c r="C63" s="202"/>
      <c r="D63" s="244"/>
      <c r="E63" s="282"/>
      <c r="F63" s="282"/>
      <c r="G63" s="243"/>
      <c r="H63" s="243"/>
      <c r="I63" s="260"/>
      <c r="O63" s="255"/>
      <c r="P63"/>
      <c r="Q63"/>
    </row>
    <row r="64" spans="1:17" ht="17.25" customHeight="1" x14ac:dyDescent="0.25">
      <c r="B64" s="200"/>
      <c r="C64" s="203" t="s">
        <v>88</v>
      </c>
      <c r="D64" s="244"/>
      <c r="E64" s="282"/>
      <c r="F64" s="282"/>
      <c r="G64" s="243"/>
      <c r="H64" s="243"/>
      <c r="I64" s="260"/>
      <c r="O64" s="255"/>
      <c r="P64"/>
      <c r="Q64"/>
    </row>
    <row r="65" spans="2:17" ht="17.25" customHeight="1" x14ac:dyDescent="0.25">
      <c r="B65" s="200">
        <v>14</v>
      </c>
      <c r="C65" s="204" t="s">
        <v>227</v>
      </c>
      <c r="D65" s="244"/>
      <c r="E65" s="282"/>
      <c r="F65" s="282"/>
      <c r="G65" s="243"/>
      <c r="H65" s="243"/>
      <c r="I65" s="260"/>
      <c r="J65" s="86">
        <v>110</v>
      </c>
      <c r="O65" s="255"/>
      <c r="P65"/>
      <c r="Q65"/>
    </row>
    <row r="66" spans="2:17" ht="17.25" hidden="1" customHeight="1" x14ac:dyDescent="0.25">
      <c r="B66" s="200"/>
      <c r="C66" s="203" t="s">
        <v>87</v>
      </c>
      <c r="D66" s="244"/>
      <c r="E66" s="282"/>
      <c r="F66" s="282"/>
      <c r="G66" s="243"/>
      <c r="H66" s="243"/>
      <c r="I66" s="260"/>
      <c r="O66" s="255"/>
      <c r="P66"/>
      <c r="Q66"/>
    </row>
    <row r="67" spans="2:17" ht="17.25" hidden="1" customHeight="1" x14ac:dyDescent="0.25">
      <c r="B67" s="200">
        <v>15</v>
      </c>
      <c r="C67" s="202"/>
      <c r="D67" s="244"/>
      <c r="E67" s="282"/>
      <c r="F67" s="282"/>
      <c r="G67" s="243"/>
      <c r="H67" s="243"/>
      <c r="I67" s="260"/>
      <c r="O67" s="255"/>
      <c r="P67"/>
      <c r="Q67"/>
    </row>
    <row r="68" spans="2:17" ht="17.25" hidden="1" customHeight="1" x14ac:dyDescent="0.25">
      <c r="B68" s="200">
        <v>16</v>
      </c>
      <c r="C68" s="202"/>
      <c r="D68" s="244"/>
      <c r="E68" s="282"/>
      <c r="F68" s="282"/>
      <c r="G68" s="243"/>
      <c r="H68" s="243"/>
      <c r="I68" s="260"/>
      <c r="O68" s="255"/>
      <c r="P68"/>
      <c r="Q68"/>
    </row>
    <row r="69" spans="2:17" ht="17.25" hidden="1" customHeight="1" x14ac:dyDescent="0.25">
      <c r="B69" s="200">
        <v>17</v>
      </c>
      <c r="C69" s="202"/>
      <c r="D69" s="244"/>
      <c r="E69" s="282"/>
      <c r="F69" s="282"/>
      <c r="G69" s="243"/>
      <c r="H69" s="243"/>
      <c r="I69" s="260"/>
      <c r="O69" s="255"/>
      <c r="P69"/>
      <c r="Q69"/>
    </row>
    <row r="70" spans="2:17" ht="17.25" hidden="1" customHeight="1" x14ac:dyDescent="0.25">
      <c r="B70" s="200">
        <v>18</v>
      </c>
      <c r="C70" s="202"/>
      <c r="D70" s="244"/>
      <c r="E70" s="282"/>
      <c r="F70" s="282"/>
      <c r="G70" s="243"/>
      <c r="H70" s="243"/>
      <c r="I70" s="260"/>
      <c r="O70" s="255"/>
      <c r="P70"/>
      <c r="Q70"/>
    </row>
    <row r="71" spans="2:17" ht="17.25" hidden="1" customHeight="1" x14ac:dyDescent="0.25">
      <c r="B71" s="200">
        <v>19</v>
      </c>
      <c r="C71" s="202"/>
      <c r="D71" s="244"/>
      <c r="E71" s="282"/>
      <c r="F71" s="282"/>
      <c r="G71" s="243"/>
      <c r="H71" s="243"/>
      <c r="I71" s="260"/>
      <c r="O71" s="255"/>
      <c r="P71"/>
      <c r="Q71"/>
    </row>
    <row r="72" spans="2:17" ht="17.25" hidden="1" customHeight="1" x14ac:dyDescent="0.25">
      <c r="B72" s="200">
        <v>20</v>
      </c>
      <c r="C72" s="202"/>
      <c r="D72" s="244"/>
      <c r="E72" s="282"/>
      <c r="F72" s="282"/>
      <c r="G72" s="243"/>
      <c r="H72" s="243"/>
      <c r="I72" s="260"/>
      <c r="O72" s="255"/>
      <c r="P72"/>
      <c r="Q72"/>
    </row>
    <row r="73" spans="2:17" ht="17.25" hidden="1" customHeight="1" x14ac:dyDescent="0.25">
      <c r="B73" s="200">
        <v>21</v>
      </c>
      <c r="C73" s="202"/>
      <c r="D73" s="244"/>
      <c r="E73" s="282"/>
      <c r="F73" s="282"/>
      <c r="G73" s="243"/>
      <c r="H73" s="243"/>
      <c r="I73" s="260"/>
      <c r="O73" s="255"/>
      <c r="P73"/>
      <c r="Q73"/>
    </row>
    <row r="74" spans="2:17" ht="17.25" hidden="1" customHeight="1" x14ac:dyDescent="0.25">
      <c r="B74" s="200">
        <v>22</v>
      </c>
      <c r="C74" s="202"/>
      <c r="D74" s="244"/>
      <c r="E74" s="282"/>
      <c r="F74" s="282"/>
      <c r="G74" s="243"/>
      <c r="H74" s="243"/>
      <c r="I74" s="260"/>
      <c r="O74" s="255"/>
      <c r="P74"/>
      <c r="Q74"/>
    </row>
    <row r="75" spans="2:17" ht="17.25" hidden="1" customHeight="1" x14ac:dyDescent="0.25">
      <c r="B75" s="200">
        <v>23</v>
      </c>
      <c r="C75" s="202"/>
      <c r="D75" s="244"/>
      <c r="E75" s="282"/>
      <c r="F75" s="282"/>
      <c r="G75" s="243"/>
      <c r="H75" s="243"/>
      <c r="I75" s="260"/>
      <c r="O75" s="255"/>
      <c r="P75"/>
      <c r="Q75"/>
    </row>
    <row r="76" spans="2:17" ht="17.25" hidden="1" customHeight="1" x14ac:dyDescent="0.25">
      <c r="B76" s="200">
        <v>24</v>
      </c>
      <c r="C76" s="202"/>
      <c r="D76" s="244"/>
      <c r="E76" s="282"/>
      <c r="F76" s="282"/>
      <c r="G76" s="243"/>
      <c r="H76" s="243"/>
      <c r="I76" s="260"/>
      <c r="O76" s="255"/>
      <c r="P76"/>
      <c r="Q76"/>
    </row>
    <row r="77" spans="2:17" ht="17.25" hidden="1" customHeight="1" x14ac:dyDescent="0.25">
      <c r="B77" s="200">
        <v>25</v>
      </c>
      <c r="C77" s="202"/>
      <c r="D77" s="244"/>
      <c r="E77" s="282"/>
      <c r="F77" s="282"/>
      <c r="G77" s="243"/>
      <c r="H77" s="243"/>
      <c r="I77" s="260"/>
      <c r="O77" s="255"/>
      <c r="P77"/>
      <c r="Q77"/>
    </row>
    <row r="78" spans="2:17" ht="17.25" hidden="1" customHeight="1" x14ac:dyDescent="0.25">
      <c r="B78" s="200">
        <v>26</v>
      </c>
      <c r="C78" s="202"/>
      <c r="D78" s="244"/>
      <c r="E78" s="282"/>
      <c r="F78" s="282"/>
      <c r="G78" s="243"/>
      <c r="H78" s="243"/>
      <c r="I78" s="260"/>
      <c r="O78" s="255"/>
      <c r="P78"/>
      <c r="Q78"/>
    </row>
    <row r="79" spans="2:17" ht="17.25" hidden="1" customHeight="1" x14ac:dyDescent="0.25">
      <c r="B79" s="200">
        <v>27</v>
      </c>
      <c r="C79" s="202"/>
      <c r="D79" s="244"/>
      <c r="E79" s="282"/>
      <c r="F79" s="282"/>
      <c r="G79" s="243"/>
      <c r="H79" s="243"/>
      <c r="I79" s="260"/>
      <c r="O79" s="255"/>
      <c r="P79"/>
      <c r="Q79"/>
    </row>
    <row r="80" spans="2:17" ht="17.25" hidden="1" customHeight="1" x14ac:dyDescent="0.25">
      <c r="B80" s="200">
        <v>28</v>
      </c>
      <c r="C80" s="202"/>
      <c r="D80" s="244"/>
      <c r="E80" s="282"/>
      <c r="F80" s="282"/>
      <c r="G80" s="243"/>
      <c r="H80" s="243"/>
      <c r="I80" s="260"/>
      <c r="O80" s="255"/>
      <c r="P80"/>
      <c r="Q80"/>
    </row>
    <row r="81" spans="1:17" ht="18" hidden="1" customHeight="1" x14ac:dyDescent="0.25">
      <c r="B81" s="200">
        <v>29</v>
      </c>
      <c r="C81" s="202"/>
      <c r="D81" s="244"/>
      <c r="E81" s="282"/>
      <c r="F81" s="282"/>
      <c r="G81" s="243"/>
      <c r="H81" s="243"/>
      <c r="I81" s="260"/>
      <c r="O81" s="255"/>
      <c r="P81"/>
      <c r="Q81"/>
    </row>
    <row r="82" spans="1:17" ht="17.25" hidden="1" customHeight="1" x14ac:dyDescent="0.25">
      <c r="B82" s="200">
        <v>30</v>
      </c>
      <c r="C82" s="202"/>
      <c r="D82" s="244"/>
      <c r="E82" s="282"/>
      <c r="F82" s="282"/>
      <c r="G82" s="243"/>
      <c r="H82" s="243"/>
      <c r="I82" s="260"/>
      <c r="O82" s="255"/>
      <c r="P82"/>
      <c r="Q82"/>
    </row>
    <row r="83" spans="1:17" ht="16.5" hidden="1" customHeight="1" x14ac:dyDescent="0.25">
      <c r="B83" s="200">
        <v>31</v>
      </c>
      <c r="C83" s="202"/>
      <c r="D83" s="244"/>
      <c r="E83" s="282"/>
      <c r="F83" s="282"/>
      <c r="G83" s="243"/>
      <c r="H83" s="243"/>
      <c r="I83" s="260"/>
      <c r="O83" s="255"/>
      <c r="P83"/>
      <c r="Q83"/>
    </row>
    <row r="84" spans="1:17" ht="17.25" hidden="1" customHeight="1" x14ac:dyDescent="0.25">
      <c r="B84" s="200">
        <v>32</v>
      </c>
      <c r="C84" s="202"/>
      <c r="D84" s="244"/>
      <c r="E84" s="282"/>
      <c r="F84" s="282"/>
      <c r="G84" s="243"/>
      <c r="H84" s="243"/>
      <c r="I84" s="260"/>
      <c r="O84" s="255"/>
      <c r="P84"/>
      <c r="Q84"/>
    </row>
    <row r="85" spans="1:17" ht="17.25" hidden="1" customHeight="1" x14ac:dyDescent="0.25">
      <c r="B85" s="200">
        <v>33</v>
      </c>
      <c r="C85" s="202"/>
      <c r="D85" s="244"/>
      <c r="E85" s="282"/>
      <c r="F85" s="282"/>
      <c r="G85" s="243"/>
      <c r="H85" s="243"/>
      <c r="I85" s="260"/>
      <c r="O85" s="255"/>
      <c r="P85"/>
      <c r="Q85"/>
    </row>
    <row r="86" spans="1:17" ht="17.25" hidden="1" customHeight="1" x14ac:dyDescent="0.25">
      <c r="B86" s="200">
        <v>34</v>
      </c>
      <c r="C86" s="202"/>
      <c r="D86" s="244"/>
      <c r="E86" s="282"/>
      <c r="F86" s="282"/>
      <c r="G86" s="243"/>
      <c r="H86" s="243"/>
      <c r="I86" s="260"/>
      <c r="O86" s="255"/>
      <c r="P86"/>
      <c r="Q86"/>
    </row>
    <row r="87" spans="1:17" ht="17.25" hidden="1" customHeight="1" x14ac:dyDescent="0.25">
      <c r="B87" s="200">
        <v>35</v>
      </c>
      <c r="C87" s="202"/>
      <c r="D87" s="244"/>
      <c r="E87" s="282"/>
      <c r="F87" s="282"/>
      <c r="G87" s="243"/>
      <c r="H87" s="243"/>
      <c r="I87" s="260"/>
      <c r="O87" s="255"/>
      <c r="P87"/>
      <c r="Q87"/>
    </row>
    <row r="88" spans="1:17" ht="17.25" hidden="1" customHeight="1" x14ac:dyDescent="0.25">
      <c r="B88" s="200">
        <v>36</v>
      </c>
      <c r="C88" s="202"/>
      <c r="D88" s="244"/>
      <c r="E88" s="282"/>
      <c r="F88" s="282"/>
      <c r="G88" s="243"/>
      <c r="H88" s="243"/>
      <c r="I88" s="260"/>
      <c r="O88" s="255"/>
      <c r="P88"/>
      <c r="Q88"/>
    </row>
    <row r="89" spans="1:17" ht="17.25" hidden="1" customHeight="1" x14ac:dyDescent="0.25">
      <c r="B89" s="200">
        <v>37</v>
      </c>
      <c r="C89" s="202"/>
      <c r="D89" s="244"/>
      <c r="E89" s="282"/>
      <c r="F89" s="282"/>
      <c r="G89" s="243"/>
      <c r="H89" s="243"/>
      <c r="I89" s="260"/>
      <c r="O89" s="255"/>
      <c r="P89"/>
      <c r="Q89"/>
    </row>
    <row r="90" spans="1:17" ht="17.25" hidden="1" customHeight="1" x14ac:dyDescent="0.25">
      <c r="B90" s="200">
        <v>38</v>
      </c>
      <c r="C90" s="202"/>
      <c r="D90" s="244"/>
      <c r="E90" s="282"/>
      <c r="F90" s="282"/>
      <c r="G90" s="243"/>
      <c r="H90" s="243"/>
      <c r="I90" s="260"/>
      <c r="O90" s="255"/>
      <c r="P90"/>
      <c r="Q90"/>
    </row>
    <row r="91" spans="1:17" ht="17.25" customHeight="1" x14ac:dyDescent="0.2">
      <c r="A91" s="161"/>
      <c r="B91" s="205"/>
      <c r="C91" s="206" t="s">
        <v>83</v>
      </c>
      <c r="D91" s="244"/>
      <c r="E91" s="282"/>
      <c r="F91" s="282"/>
      <c r="G91" s="243"/>
      <c r="H91" s="243"/>
      <c r="I91" s="260"/>
      <c r="J91" s="86">
        <v>1220</v>
      </c>
      <c r="K91" s="86">
        <v>491.4</v>
      </c>
      <c r="O91" s="255"/>
      <c r="P91"/>
      <c r="Q91"/>
    </row>
    <row r="92" spans="1:17" ht="17.25" customHeight="1" x14ac:dyDescent="0.2">
      <c r="A92" s="161"/>
      <c r="B92" s="200">
        <v>15</v>
      </c>
      <c r="C92" s="201" t="s">
        <v>176</v>
      </c>
      <c r="D92" s="244"/>
      <c r="E92" s="282"/>
      <c r="F92" s="282"/>
      <c r="G92" s="243"/>
      <c r="H92" s="243"/>
      <c r="I92" s="260"/>
      <c r="O92" s="255"/>
      <c r="P92"/>
      <c r="Q92"/>
    </row>
    <row r="93" spans="1:17" ht="17.25" customHeight="1" x14ac:dyDescent="0.2">
      <c r="A93" s="161"/>
      <c r="B93" s="200">
        <v>16</v>
      </c>
      <c r="C93" s="201" t="s">
        <v>177</v>
      </c>
      <c r="D93" s="244"/>
      <c r="E93" s="282"/>
      <c r="F93" s="282"/>
      <c r="G93" s="243"/>
      <c r="H93" s="243"/>
      <c r="I93" s="260"/>
      <c r="O93" s="255"/>
      <c r="P93"/>
      <c r="Q93"/>
    </row>
    <row r="94" spans="1:17" ht="17.25" customHeight="1" x14ac:dyDescent="0.2">
      <c r="A94" s="176"/>
      <c r="B94" s="200">
        <f>16+1</f>
        <v>17</v>
      </c>
      <c r="C94" s="201" t="s">
        <v>178</v>
      </c>
      <c r="D94" s="244"/>
      <c r="E94" s="282"/>
      <c r="F94" s="282"/>
      <c r="G94" s="243"/>
      <c r="H94" s="243"/>
      <c r="I94" s="260"/>
      <c r="O94" s="255"/>
      <c r="P94"/>
      <c r="Q94"/>
    </row>
    <row r="95" spans="1:17" ht="17.25" customHeight="1" x14ac:dyDescent="0.2">
      <c r="A95" s="161"/>
      <c r="B95" s="200">
        <v>18</v>
      </c>
      <c r="C95" s="201" t="s">
        <v>33</v>
      </c>
      <c r="D95" s="244"/>
      <c r="E95" s="282"/>
      <c r="F95" s="282"/>
      <c r="G95" s="243"/>
      <c r="H95" s="243"/>
      <c r="I95" s="260"/>
      <c r="O95" s="255"/>
      <c r="P95"/>
      <c r="Q95"/>
    </row>
    <row r="96" spans="1:17" ht="17.25" customHeight="1" x14ac:dyDescent="0.2">
      <c r="A96" s="161"/>
      <c r="B96" s="200">
        <v>19</v>
      </c>
      <c r="C96" s="201" t="s">
        <v>201</v>
      </c>
      <c r="D96" s="244"/>
      <c r="E96" s="282"/>
      <c r="F96" s="282"/>
      <c r="G96" s="243"/>
      <c r="H96" s="243"/>
      <c r="I96" s="260"/>
      <c r="O96" s="255"/>
      <c r="P96"/>
      <c r="Q96"/>
    </row>
    <row r="97" spans="1:17" ht="17.25" hidden="1" customHeight="1" x14ac:dyDescent="0.2">
      <c r="A97" s="160"/>
      <c r="B97" s="200">
        <f t="shared" ref="B97:B119" si="0">16+1</f>
        <v>17</v>
      </c>
      <c r="C97" s="201"/>
      <c r="D97" s="244"/>
      <c r="E97" s="282"/>
      <c r="F97" s="282"/>
      <c r="G97" s="243"/>
      <c r="H97" s="243"/>
      <c r="I97" s="260"/>
      <c r="O97" s="255"/>
      <c r="P97"/>
      <c r="Q97"/>
    </row>
    <row r="98" spans="1:17" ht="17.25" hidden="1" customHeight="1" x14ac:dyDescent="0.2">
      <c r="A98" s="159"/>
      <c r="B98" s="200">
        <f t="shared" si="0"/>
        <v>17</v>
      </c>
      <c r="C98" s="201"/>
      <c r="D98" s="244"/>
      <c r="E98" s="282"/>
      <c r="F98" s="282"/>
      <c r="G98" s="243"/>
      <c r="H98" s="243"/>
      <c r="I98" s="260"/>
      <c r="O98" s="255"/>
      <c r="P98"/>
      <c r="Q98"/>
    </row>
    <row r="99" spans="1:17" ht="17.25" hidden="1" customHeight="1" x14ac:dyDescent="0.2">
      <c r="A99" s="159"/>
      <c r="B99" s="200">
        <f t="shared" si="0"/>
        <v>17</v>
      </c>
      <c r="C99" s="201"/>
      <c r="D99" s="244"/>
      <c r="E99" s="282"/>
      <c r="F99" s="282"/>
      <c r="G99" s="243"/>
      <c r="H99" s="243"/>
      <c r="I99" s="260"/>
      <c r="O99" s="255"/>
      <c r="P99"/>
      <c r="Q99"/>
    </row>
    <row r="100" spans="1:17" ht="17.25" hidden="1" customHeight="1" x14ac:dyDescent="0.2">
      <c r="A100" s="159"/>
      <c r="B100" s="200">
        <f t="shared" si="0"/>
        <v>17</v>
      </c>
      <c r="C100" s="201"/>
      <c r="D100" s="244"/>
      <c r="E100" s="282"/>
      <c r="F100" s="282"/>
      <c r="G100" s="243"/>
      <c r="H100" s="243"/>
      <c r="I100" s="260"/>
      <c r="O100" s="255"/>
      <c r="P100"/>
      <c r="Q100"/>
    </row>
    <row r="101" spans="1:17" ht="17.25" hidden="1" customHeight="1" x14ac:dyDescent="0.2">
      <c r="A101" s="159"/>
      <c r="B101" s="200">
        <f t="shared" si="0"/>
        <v>17</v>
      </c>
      <c r="C101" s="201"/>
      <c r="D101" s="244"/>
      <c r="E101" s="282"/>
      <c r="F101" s="282"/>
      <c r="G101" s="243"/>
      <c r="H101" s="243"/>
      <c r="I101" s="260"/>
      <c r="O101" s="255"/>
      <c r="P101"/>
      <c r="Q101"/>
    </row>
    <row r="102" spans="1:17" ht="17.25" hidden="1" customHeight="1" x14ac:dyDescent="0.2">
      <c r="A102" s="159"/>
      <c r="B102" s="200">
        <f t="shared" si="0"/>
        <v>17</v>
      </c>
      <c r="C102" s="201"/>
      <c r="D102" s="244"/>
      <c r="E102" s="282"/>
      <c r="F102" s="282"/>
      <c r="G102" s="243"/>
      <c r="H102" s="243"/>
      <c r="I102" s="260"/>
      <c r="O102" s="255"/>
      <c r="P102"/>
      <c r="Q102"/>
    </row>
    <row r="103" spans="1:17" ht="17.25" hidden="1" customHeight="1" x14ac:dyDescent="0.2">
      <c r="A103" s="159"/>
      <c r="B103" s="200">
        <f t="shared" si="0"/>
        <v>17</v>
      </c>
      <c r="C103" s="201"/>
      <c r="D103" s="244"/>
      <c r="E103" s="282"/>
      <c r="F103" s="282"/>
      <c r="G103" s="243"/>
      <c r="H103" s="243"/>
      <c r="I103" s="260"/>
      <c r="O103" s="255"/>
      <c r="P103"/>
      <c r="Q103"/>
    </row>
    <row r="104" spans="1:17" ht="17.25" hidden="1" customHeight="1" x14ac:dyDescent="0.2">
      <c r="A104" s="159"/>
      <c r="B104" s="200">
        <f t="shared" si="0"/>
        <v>17</v>
      </c>
      <c r="C104" s="201"/>
      <c r="D104" s="244"/>
      <c r="E104" s="282"/>
      <c r="F104" s="282"/>
      <c r="G104" s="243"/>
      <c r="H104" s="243"/>
      <c r="I104" s="260"/>
      <c r="O104" s="255"/>
      <c r="P104"/>
      <c r="Q104"/>
    </row>
    <row r="105" spans="1:17" ht="17.25" hidden="1" customHeight="1" x14ac:dyDescent="0.2">
      <c r="A105" s="159"/>
      <c r="B105" s="200">
        <f t="shared" si="0"/>
        <v>17</v>
      </c>
      <c r="C105" s="201"/>
      <c r="D105" s="244"/>
      <c r="E105" s="282"/>
      <c r="F105" s="282"/>
      <c r="G105" s="243"/>
      <c r="H105" s="243"/>
      <c r="I105" s="260"/>
      <c r="O105" s="255"/>
      <c r="P105"/>
      <c r="Q105"/>
    </row>
    <row r="106" spans="1:17" ht="17.25" hidden="1" customHeight="1" x14ac:dyDescent="0.2">
      <c r="A106" s="159"/>
      <c r="B106" s="200">
        <f t="shared" si="0"/>
        <v>17</v>
      </c>
      <c r="C106" s="201"/>
      <c r="D106" s="244"/>
      <c r="E106" s="282"/>
      <c r="F106" s="282"/>
      <c r="G106" s="243"/>
      <c r="H106" s="243"/>
      <c r="I106" s="260"/>
      <c r="O106" s="255"/>
      <c r="P106"/>
      <c r="Q106"/>
    </row>
    <row r="107" spans="1:17" ht="17.25" hidden="1" customHeight="1" x14ac:dyDescent="0.2">
      <c r="A107" s="159"/>
      <c r="B107" s="200">
        <f t="shared" si="0"/>
        <v>17</v>
      </c>
      <c r="C107" s="201"/>
      <c r="D107" s="244"/>
      <c r="E107" s="282"/>
      <c r="F107" s="282"/>
      <c r="G107" s="243"/>
      <c r="H107" s="243"/>
      <c r="I107" s="260"/>
      <c r="O107" s="255"/>
      <c r="P107"/>
      <c r="Q107"/>
    </row>
    <row r="108" spans="1:17" ht="17.25" hidden="1" customHeight="1" x14ac:dyDescent="0.2">
      <c r="A108" s="159"/>
      <c r="B108" s="200">
        <f t="shared" si="0"/>
        <v>17</v>
      </c>
      <c r="C108" s="201"/>
      <c r="D108" s="244"/>
      <c r="E108" s="282"/>
      <c r="F108" s="282"/>
      <c r="G108" s="243"/>
      <c r="H108" s="243"/>
      <c r="I108" s="260"/>
      <c r="O108" s="255"/>
      <c r="P108"/>
      <c r="Q108"/>
    </row>
    <row r="109" spans="1:17" ht="17.25" hidden="1" customHeight="1" x14ac:dyDescent="0.2">
      <c r="A109" s="159"/>
      <c r="B109" s="200">
        <f t="shared" si="0"/>
        <v>17</v>
      </c>
      <c r="C109" s="201"/>
      <c r="D109" s="244"/>
      <c r="E109" s="282"/>
      <c r="F109" s="282"/>
      <c r="G109" s="243"/>
      <c r="H109" s="243"/>
      <c r="I109" s="260"/>
      <c r="O109" s="255"/>
      <c r="P109"/>
      <c r="Q109"/>
    </row>
    <row r="110" spans="1:17" ht="17.25" hidden="1" customHeight="1" x14ac:dyDescent="0.2">
      <c r="A110" s="159"/>
      <c r="B110" s="200">
        <f t="shared" si="0"/>
        <v>17</v>
      </c>
      <c r="C110" s="201"/>
      <c r="D110" s="244"/>
      <c r="E110" s="282"/>
      <c r="F110" s="282"/>
      <c r="G110" s="243"/>
      <c r="H110" s="243"/>
      <c r="I110" s="260"/>
      <c r="O110" s="255"/>
      <c r="P110"/>
      <c r="Q110"/>
    </row>
    <row r="111" spans="1:17" ht="17.25" hidden="1" customHeight="1" x14ac:dyDescent="0.2">
      <c r="A111" s="159"/>
      <c r="B111" s="200">
        <f t="shared" si="0"/>
        <v>17</v>
      </c>
      <c r="C111" s="201"/>
      <c r="D111" s="244"/>
      <c r="E111" s="282"/>
      <c r="F111" s="282"/>
      <c r="G111" s="243"/>
      <c r="H111" s="243"/>
      <c r="I111" s="260"/>
      <c r="O111" s="255"/>
      <c r="P111"/>
      <c r="Q111"/>
    </row>
    <row r="112" spans="1:17" ht="17.25" hidden="1" customHeight="1" x14ac:dyDescent="0.2">
      <c r="A112" s="159"/>
      <c r="B112" s="200">
        <f t="shared" si="0"/>
        <v>17</v>
      </c>
      <c r="C112" s="201"/>
      <c r="D112" s="244"/>
      <c r="E112" s="282"/>
      <c r="F112" s="282"/>
      <c r="G112" s="243"/>
      <c r="H112" s="243"/>
      <c r="I112" s="260"/>
      <c r="O112" s="255"/>
      <c r="P112"/>
      <c r="Q112"/>
    </row>
    <row r="113" spans="1:17" ht="17.25" hidden="1" customHeight="1" x14ac:dyDescent="0.2">
      <c r="A113" s="159"/>
      <c r="B113" s="200">
        <f t="shared" si="0"/>
        <v>17</v>
      </c>
      <c r="C113" s="201"/>
      <c r="D113" s="244"/>
      <c r="E113" s="282"/>
      <c r="F113" s="282"/>
      <c r="G113" s="243"/>
      <c r="H113" s="243"/>
      <c r="I113" s="260"/>
      <c r="O113" s="255"/>
      <c r="P113"/>
      <c r="Q113"/>
    </row>
    <row r="114" spans="1:17" ht="17.25" hidden="1" customHeight="1" x14ac:dyDescent="0.2">
      <c r="A114" s="159"/>
      <c r="B114" s="200">
        <f t="shared" si="0"/>
        <v>17</v>
      </c>
      <c r="C114" s="201"/>
      <c r="D114" s="244"/>
      <c r="E114" s="282"/>
      <c r="F114" s="282"/>
      <c r="G114" s="243"/>
      <c r="H114" s="243"/>
      <c r="I114" s="260"/>
      <c r="O114" s="255"/>
      <c r="P114"/>
      <c r="Q114"/>
    </row>
    <row r="115" spans="1:17" ht="17.25" hidden="1" customHeight="1" x14ac:dyDescent="0.2">
      <c r="A115" s="159"/>
      <c r="B115" s="200">
        <f t="shared" si="0"/>
        <v>17</v>
      </c>
      <c r="C115" s="201"/>
      <c r="D115" s="244"/>
      <c r="E115" s="282"/>
      <c r="F115" s="282"/>
      <c r="G115" s="243"/>
      <c r="H115" s="243"/>
      <c r="I115" s="260"/>
      <c r="O115" s="255"/>
      <c r="P115"/>
      <c r="Q115"/>
    </row>
    <row r="116" spans="1:17" ht="17.25" hidden="1" customHeight="1" x14ac:dyDescent="0.2">
      <c r="A116" s="159"/>
      <c r="B116" s="200">
        <f t="shared" si="0"/>
        <v>17</v>
      </c>
      <c r="C116" s="201"/>
      <c r="D116" s="244"/>
      <c r="E116" s="282"/>
      <c r="F116" s="282"/>
      <c r="G116" s="243"/>
      <c r="H116" s="243"/>
      <c r="I116" s="260"/>
      <c r="O116" s="255"/>
      <c r="P116"/>
      <c r="Q116"/>
    </row>
    <row r="117" spans="1:17" ht="17.25" hidden="1" customHeight="1" x14ac:dyDescent="0.2">
      <c r="A117" s="159"/>
      <c r="B117" s="200">
        <f t="shared" si="0"/>
        <v>17</v>
      </c>
      <c r="C117" s="201"/>
      <c r="D117" s="244"/>
      <c r="E117" s="282"/>
      <c r="F117" s="282"/>
      <c r="G117" s="243"/>
      <c r="H117" s="243"/>
      <c r="I117" s="260"/>
      <c r="O117" s="255"/>
      <c r="P117"/>
      <c r="Q117"/>
    </row>
    <row r="118" spans="1:17" ht="17.25" hidden="1" customHeight="1" x14ac:dyDescent="0.2">
      <c r="A118" s="159"/>
      <c r="B118" s="200">
        <f t="shared" si="0"/>
        <v>17</v>
      </c>
      <c r="C118" s="201"/>
      <c r="D118" s="244"/>
      <c r="E118" s="282"/>
      <c r="F118" s="282"/>
      <c r="G118" s="243"/>
      <c r="H118" s="243"/>
      <c r="I118" s="260"/>
      <c r="O118" s="255"/>
      <c r="P118"/>
      <c r="Q118"/>
    </row>
    <row r="119" spans="1:17" ht="17.25" hidden="1" customHeight="1" x14ac:dyDescent="0.2">
      <c r="A119" s="159" t="s">
        <v>179</v>
      </c>
      <c r="B119" s="200">
        <f t="shared" si="0"/>
        <v>17</v>
      </c>
      <c r="C119" s="201"/>
      <c r="D119" s="244"/>
      <c r="E119" s="282"/>
      <c r="F119" s="282"/>
      <c r="G119" s="243"/>
      <c r="H119" s="243"/>
      <c r="I119" s="260"/>
      <c r="O119" s="255"/>
      <c r="P119"/>
      <c r="Q119"/>
    </row>
    <row r="120" spans="1:17" ht="17.25" customHeight="1" x14ac:dyDescent="0.2">
      <c r="B120" s="200">
        <v>20</v>
      </c>
      <c r="C120" s="201" t="s">
        <v>179</v>
      </c>
      <c r="D120" s="244"/>
      <c r="E120" s="282"/>
      <c r="F120" s="282"/>
      <c r="G120" s="243"/>
      <c r="H120" s="243"/>
      <c r="I120" s="260"/>
      <c r="O120" s="255"/>
      <c r="P120"/>
      <c r="Q120"/>
    </row>
    <row r="121" spans="1:17" ht="17.25" hidden="1" customHeight="1" x14ac:dyDescent="0.2">
      <c r="B121" s="200">
        <v>43</v>
      </c>
      <c r="C121" s="201" t="s">
        <v>129</v>
      </c>
      <c r="D121" s="244"/>
      <c r="E121" s="282"/>
      <c r="F121" s="282"/>
      <c r="G121" s="243"/>
      <c r="H121" s="243"/>
      <c r="I121" s="260"/>
      <c r="O121" s="255"/>
      <c r="P121"/>
      <c r="Q121"/>
    </row>
    <row r="122" spans="1:17" ht="17.25" hidden="1" customHeight="1" x14ac:dyDescent="0.2">
      <c r="B122" s="200">
        <v>44</v>
      </c>
      <c r="C122" s="201"/>
      <c r="D122" s="244"/>
      <c r="E122" s="282"/>
      <c r="F122" s="282"/>
      <c r="G122" s="243"/>
      <c r="H122" s="243"/>
      <c r="I122" s="260"/>
      <c r="O122" s="255"/>
      <c r="P122"/>
      <c r="Q122"/>
    </row>
    <row r="123" spans="1:17" ht="17.25" hidden="1" customHeight="1" x14ac:dyDescent="0.2">
      <c r="B123" s="200">
        <v>45</v>
      </c>
      <c r="C123" s="201"/>
      <c r="D123" s="244"/>
      <c r="E123" s="282"/>
      <c r="F123" s="282"/>
      <c r="G123" s="243"/>
      <c r="H123" s="243"/>
      <c r="I123" s="260"/>
      <c r="O123" s="255"/>
      <c r="P123"/>
      <c r="Q123"/>
    </row>
    <row r="124" spans="1:17" ht="17.25" hidden="1" customHeight="1" x14ac:dyDescent="0.2">
      <c r="B124" s="200">
        <v>46</v>
      </c>
      <c r="C124" s="201"/>
      <c r="D124" s="244"/>
      <c r="E124" s="282"/>
      <c r="F124" s="282"/>
      <c r="G124" s="243"/>
      <c r="H124" s="243"/>
      <c r="I124" s="260"/>
      <c r="O124" s="255"/>
      <c r="P124"/>
      <c r="Q124"/>
    </row>
    <row r="125" spans="1:17" ht="17.25" hidden="1" customHeight="1" x14ac:dyDescent="0.2">
      <c r="B125" s="200">
        <v>47</v>
      </c>
      <c r="C125" s="201"/>
      <c r="D125" s="244"/>
      <c r="E125" s="282"/>
      <c r="F125" s="282"/>
      <c r="G125" s="243"/>
      <c r="H125" s="243"/>
      <c r="I125" s="260"/>
      <c r="O125" s="255"/>
      <c r="P125"/>
      <c r="Q125"/>
    </row>
    <row r="126" spans="1:17" ht="17.25" hidden="1" customHeight="1" x14ac:dyDescent="0.2">
      <c r="B126" s="200">
        <v>48</v>
      </c>
      <c r="C126" s="201"/>
      <c r="D126" s="244"/>
      <c r="E126" s="282"/>
      <c r="F126" s="282"/>
      <c r="G126" s="243"/>
      <c r="H126" s="243"/>
      <c r="I126" s="260"/>
      <c r="O126" s="255"/>
      <c r="P126"/>
      <c r="Q126"/>
    </row>
    <row r="127" spans="1:17" ht="17.25" hidden="1" customHeight="1" x14ac:dyDescent="0.2">
      <c r="B127" s="200">
        <v>49</v>
      </c>
      <c r="C127" s="201"/>
      <c r="D127" s="244"/>
      <c r="E127" s="282"/>
      <c r="F127" s="282"/>
      <c r="G127" s="243"/>
      <c r="H127" s="243"/>
      <c r="I127" s="260"/>
      <c r="O127" s="255"/>
      <c r="P127"/>
      <c r="Q127"/>
    </row>
    <row r="128" spans="1:17" ht="17.25" hidden="1" customHeight="1" x14ac:dyDescent="0.2">
      <c r="B128" s="200">
        <v>50</v>
      </c>
      <c r="C128" s="201"/>
      <c r="D128" s="244"/>
      <c r="E128" s="282"/>
      <c r="F128" s="282"/>
      <c r="G128" s="243"/>
      <c r="H128" s="243"/>
      <c r="I128" s="260"/>
      <c r="O128" s="255"/>
      <c r="P128"/>
      <c r="Q128"/>
    </row>
    <row r="129" spans="2:17" ht="17.25" hidden="1" customHeight="1" x14ac:dyDescent="0.2">
      <c r="B129" s="200">
        <v>51</v>
      </c>
      <c r="C129" s="201"/>
      <c r="D129" s="244"/>
      <c r="E129" s="282"/>
      <c r="F129" s="282"/>
      <c r="G129" s="243"/>
      <c r="H129" s="243"/>
      <c r="I129" s="260"/>
      <c r="O129" s="255"/>
      <c r="P129"/>
      <c r="Q129"/>
    </row>
    <row r="130" spans="2:17" ht="17.25" hidden="1" customHeight="1" x14ac:dyDescent="0.2">
      <c r="B130" s="200">
        <v>52</v>
      </c>
      <c r="C130" s="201"/>
      <c r="D130" s="244"/>
      <c r="E130" s="282"/>
      <c r="F130" s="282"/>
      <c r="G130" s="243"/>
      <c r="H130" s="243"/>
      <c r="I130" s="260"/>
      <c r="O130" s="255"/>
      <c r="P130"/>
      <c r="Q130"/>
    </row>
    <row r="131" spans="2:17" ht="17.25" hidden="1" customHeight="1" x14ac:dyDescent="0.2">
      <c r="B131" s="200">
        <v>53</v>
      </c>
      <c r="C131" s="201"/>
      <c r="D131" s="244"/>
      <c r="E131" s="282"/>
      <c r="F131" s="282"/>
      <c r="G131" s="243"/>
      <c r="H131" s="243"/>
      <c r="I131" s="260"/>
      <c r="O131" s="255"/>
      <c r="P131"/>
      <c r="Q131"/>
    </row>
    <row r="132" spans="2:17" ht="17.25" hidden="1" customHeight="1" x14ac:dyDescent="0.2">
      <c r="B132" s="200">
        <v>54</v>
      </c>
      <c r="C132" s="201"/>
      <c r="D132" s="244"/>
      <c r="E132" s="282"/>
      <c r="F132" s="282"/>
      <c r="G132" s="243"/>
      <c r="H132" s="243"/>
      <c r="I132" s="260"/>
      <c r="O132" s="255"/>
      <c r="P132"/>
      <c r="Q132"/>
    </row>
    <row r="133" spans="2:17" ht="17.25" hidden="1" customHeight="1" x14ac:dyDescent="0.2">
      <c r="B133" s="200"/>
      <c r="C133" s="206" t="s">
        <v>87</v>
      </c>
      <c r="D133" s="244"/>
      <c r="E133" s="282"/>
      <c r="F133" s="282"/>
      <c r="G133" s="243"/>
      <c r="H133" s="243"/>
      <c r="I133" s="260"/>
      <c r="O133" s="255"/>
      <c r="P133"/>
      <c r="Q133"/>
    </row>
    <row r="134" spans="2:17" ht="17.25" hidden="1" customHeight="1" x14ac:dyDescent="0.2">
      <c r="B134" s="200">
        <v>55</v>
      </c>
      <c r="C134" s="201"/>
      <c r="D134" s="244"/>
      <c r="E134" s="282"/>
      <c r="F134" s="282"/>
      <c r="G134" s="243"/>
      <c r="H134" s="243"/>
      <c r="I134" s="260"/>
      <c r="O134" s="255"/>
      <c r="P134"/>
      <c r="Q134"/>
    </row>
    <row r="135" spans="2:17" ht="17.25" hidden="1" customHeight="1" x14ac:dyDescent="0.2">
      <c r="B135" s="200">
        <v>56</v>
      </c>
      <c r="C135" s="201"/>
      <c r="D135" s="244"/>
      <c r="E135" s="282"/>
      <c r="F135" s="282"/>
      <c r="G135" s="243"/>
      <c r="H135" s="243"/>
      <c r="I135" s="260"/>
      <c r="O135" s="255"/>
      <c r="P135"/>
      <c r="Q135"/>
    </row>
    <row r="136" spans="2:17" ht="17.25" hidden="1" customHeight="1" x14ac:dyDescent="0.2">
      <c r="B136" s="200">
        <v>57</v>
      </c>
      <c r="C136" s="201"/>
      <c r="D136" s="244"/>
      <c r="E136" s="282"/>
      <c r="F136" s="282"/>
      <c r="G136" s="243"/>
      <c r="H136" s="243"/>
      <c r="I136" s="260"/>
      <c r="O136" s="255"/>
      <c r="P136"/>
      <c r="Q136"/>
    </row>
    <row r="137" spans="2:17" ht="17.25" hidden="1" customHeight="1" x14ac:dyDescent="0.2">
      <c r="B137" s="200">
        <v>58</v>
      </c>
      <c r="C137" s="201"/>
      <c r="D137" s="244"/>
      <c r="E137" s="282"/>
      <c r="F137" s="282"/>
      <c r="G137" s="243"/>
      <c r="H137" s="243"/>
      <c r="I137" s="260"/>
      <c r="O137" s="255"/>
      <c r="P137"/>
      <c r="Q137"/>
    </row>
    <row r="138" spans="2:17" ht="17.25" hidden="1" customHeight="1" x14ac:dyDescent="0.2">
      <c r="B138" s="200">
        <v>59</v>
      </c>
      <c r="C138" s="201"/>
      <c r="D138" s="244"/>
      <c r="E138" s="282"/>
      <c r="F138" s="282"/>
      <c r="G138" s="243"/>
      <c r="H138" s="243"/>
      <c r="I138" s="260"/>
      <c r="O138" s="255"/>
      <c r="P138"/>
      <c r="Q138"/>
    </row>
    <row r="139" spans="2:17" ht="17.25" hidden="1" customHeight="1" x14ac:dyDescent="0.2">
      <c r="B139" s="200">
        <v>60</v>
      </c>
      <c r="C139" s="201"/>
      <c r="D139" s="244"/>
      <c r="E139" s="282"/>
      <c r="F139" s="282"/>
      <c r="G139" s="243"/>
      <c r="H139" s="243"/>
      <c r="I139" s="260"/>
      <c r="O139" s="255"/>
      <c r="P139"/>
      <c r="Q139"/>
    </row>
    <row r="140" spans="2:17" ht="17.25" hidden="1" customHeight="1" x14ac:dyDescent="0.2">
      <c r="B140" s="200">
        <v>61</v>
      </c>
      <c r="C140" s="201"/>
      <c r="D140" s="244"/>
      <c r="E140" s="282"/>
      <c r="F140" s="282"/>
      <c r="G140" s="243"/>
      <c r="H140" s="243"/>
      <c r="I140" s="260"/>
      <c r="O140" s="255"/>
      <c r="P140"/>
      <c r="Q140"/>
    </row>
    <row r="141" spans="2:17" ht="17.25" hidden="1" customHeight="1" x14ac:dyDescent="0.2">
      <c r="B141" s="200">
        <v>62</v>
      </c>
      <c r="C141" s="201"/>
      <c r="D141" s="244"/>
      <c r="E141" s="282"/>
      <c r="F141" s="282"/>
      <c r="G141" s="243"/>
      <c r="H141" s="243"/>
      <c r="I141" s="260"/>
      <c r="O141" s="255"/>
      <c r="P141"/>
      <c r="Q141"/>
    </row>
    <row r="142" spans="2:17" ht="17.25" hidden="1" customHeight="1" x14ac:dyDescent="0.2">
      <c r="B142" s="200">
        <v>63</v>
      </c>
      <c r="C142" s="201"/>
      <c r="D142" s="244"/>
      <c r="E142" s="282"/>
      <c r="F142" s="282"/>
      <c r="G142" s="243"/>
      <c r="H142" s="243"/>
      <c r="I142" s="260"/>
      <c r="O142" s="255"/>
      <c r="P142"/>
      <c r="Q142"/>
    </row>
    <row r="143" spans="2:17" ht="17.25" hidden="1" customHeight="1" x14ac:dyDescent="0.2">
      <c r="B143" s="200">
        <v>64</v>
      </c>
      <c r="C143" s="201"/>
      <c r="D143" s="244"/>
      <c r="E143" s="282"/>
      <c r="F143" s="282"/>
      <c r="G143" s="243"/>
      <c r="H143" s="243"/>
      <c r="I143" s="260"/>
      <c r="O143" s="255"/>
      <c r="P143"/>
      <c r="Q143"/>
    </row>
    <row r="144" spans="2:17" ht="17.25" customHeight="1" x14ac:dyDescent="0.2">
      <c r="B144" s="207"/>
      <c r="C144" s="206" t="s">
        <v>84</v>
      </c>
      <c r="D144" s="244"/>
      <c r="E144" s="282"/>
      <c r="F144" s="282"/>
      <c r="G144" s="243"/>
      <c r="H144" s="243"/>
      <c r="I144" s="260"/>
      <c r="O144" s="255"/>
      <c r="P144"/>
      <c r="Q144"/>
    </row>
    <row r="145" spans="1:17" ht="17.25" customHeight="1" x14ac:dyDescent="0.2">
      <c r="A145" s="162"/>
      <c r="B145" s="200">
        <v>21</v>
      </c>
      <c r="C145" s="208" t="s">
        <v>187</v>
      </c>
      <c r="D145" s="244"/>
      <c r="E145" s="282"/>
      <c r="F145" s="282"/>
      <c r="G145" s="243"/>
      <c r="H145" s="243"/>
      <c r="I145" s="260"/>
      <c r="O145" s="255"/>
      <c r="P145"/>
      <c r="Q145"/>
    </row>
    <row r="146" spans="1:17" ht="17.25" customHeight="1" x14ac:dyDescent="0.2">
      <c r="A146" s="162"/>
      <c r="B146" s="200">
        <v>22</v>
      </c>
      <c r="C146" s="208" t="s">
        <v>210</v>
      </c>
      <c r="D146" s="244"/>
      <c r="E146" s="282"/>
      <c r="F146" s="282"/>
      <c r="G146" s="243"/>
      <c r="H146" s="243"/>
      <c r="I146" s="260"/>
      <c r="J146" s="86">
        <v>2600</v>
      </c>
      <c r="K146" s="86">
        <v>1431</v>
      </c>
      <c r="O146" s="255"/>
      <c r="P146"/>
      <c r="Q146"/>
    </row>
    <row r="147" spans="1:17" ht="17.25" customHeight="1" x14ac:dyDescent="0.2">
      <c r="A147" s="162"/>
      <c r="B147" s="200">
        <v>23</v>
      </c>
      <c r="C147" s="208" t="s">
        <v>180</v>
      </c>
      <c r="D147" s="244"/>
      <c r="E147" s="282"/>
      <c r="F147" s="282"/>
      <c r="G147" s="243"/>
      <c r="H147" s="243"/>
      <c r="I147" s="260"/>
      <c r="O147" s="255"/>
      <c r="P147"/>
      <c r="Q147"/>
    </row>
    <row r="148" spans="1:17" ht="17.25" customHeight="1" x14ac:dyDescent="0.2">
      <c r="A148" s="162"/>
      <c r="B148" s="200">
        <v>24</v>
      </c>
      <c r="C148" s="208" t="s">
        <v>181</v>
      </c>
      <c r="D148" s="244"/>
      <c r="E148" s="282"/>
      <c r="F148" s="282"/>
      <c r="G148" s="243"/>
      <c r="H148" s="243"/>
      <c r="I148" s="260"/>
      <c r="O148" s="255"/>
      <c r="P148"/>
      <c r="Q148"/>
    </row>
    <row r="149" spans="1:17" ht="18" customHeight="1" x14ac:dyDescent="0.2">
      <c r="A149" s="163"/>
      <c r="B149" s="200">
        <v>25</v>
      </c>
      <c r="C149" s="209" t="s">
        <v>182</v>
      </c>
      <c r="D149" s="244"/>
      <c r="E149" s="282"/>
      <c r="F149" s="282"/>
      <c r="G149" s="243"/>
      <c r="H149" s="243"/>
      <c r="I149" s="260"/>
      <c r="O149" s="255"/>
      <c r="P149"/>
      <c r="Q149"/>
    </row>
    <row r="150" spans="1:17" ht="18" customHeight="1" x14ac:dyDescent="0.2">
      <c r="A150" s="163"/>
      <c r="B150" s="200">
        <v>26</v>
      </c>
      <c r="C150" s="209" t="s">
        <v>211</v>
      </c>
      <c r="D150" s="244"/>
      <c r="E150" s="282"/>
      <c r="F150" s="282"/>
      <c r="G150" s="243"/>
      <c r="H150" s="243"/>
      <c r="I150" s="260"/>
      <c r="O150" s="255"/>
      <c r="P150"/>
      <c r="Q150"/>
    </row>
    <row r="151" spans="1:17" ht="18" customHeight="1" x14ac:dyDescent="0.2">
      <c r="A151" s="163"/>
      <c r="B151" s="200">
        <v>27</v>
      </c>
      <c r="C151" s="209" t="s">
        <v>183</v>
      </c>
      <c r="D151" s="244"/>
      <c r="E151" s="282"/>
      <c r="F151" s="282"/>
      <c r="G151" s="243"/>
      <c r="H151" s="243"/>
      <c r="I151" s="260"/>
      <c r="O151" s="255"/>
      <c r="P151"/>
      <c r="Q151"/>
    </row>
    <row r="152" spans="1:17" ht="18" customHeight="1" x14ac:dyDescent="0.2">
      <c r="A152" s="163"/>
      <c r="B152" s="200">
        <v>28</v>
      </c>
      <c r="C152" s="209" t="s">
        <v>184</v>
      </c>
      <c r="D152" s="244"/>
      <c r="E152" s="282"/>
      <c r="F152" s="282"/>
      <c r="G152" s="243"/>
      <c r="H152" s="243"/>
      <c r="I152" s="260"/>
      <c r="O152" s="255"/>
      <c r="P152"/>
      <c r="Q152"/>
    </row>
    <row r="153" spans="1:17" ht="15.75" customHeight="1" x14ac:dyDescent="0.2">
      <c r="A153" s="163"/>
      <c r="B153" s="200">
        <v>29</v>
      </c>
      <c r="C153" s="210" t="s">
        <v>185</v>
      </c>
      <c r="D153" s="244"/>
      <c r="E153" s="282"/>
      <c r="F153" s="282"/>
      <c r="G153" s="243"/>
      <c r="H153" s="243"/>
      <c r="I153" s="260"/>
      <c r="O153" s="255"/>
      <c r="P153"/>
      <c r="Q153"/>
    </row>
    <row r="154" spans="1:17" ht="18" customHeight="1" x14ac:dyDescent="0.2">
      <c r="A154" s="163"/>
      <c r="B154" s="200">
        <v>30</v>
      </c>
      <c r="C154" s="210" t="s">
        <v>186</v>
      </c>
      <c r="D154" s="244"/>
      <c r="E154" s="282"/>
      <c r="F154" s="282"/>
      <c r="G154" s="243"/>
      <c r="H154" s="243"/>
      <c r="I154" s="260"/>
      <c r="O154" s="255"/>
      <c r="P154"/>
      <c r="Q154"/>
    </row>
    <row r="155" spans="1:17" ht="18" customHeight="1" x14ac:dyDescent="0.2">
      <c r="A155" s="163"/>
      <c r="B155" s="200">
        <v>31</v>
      </c>
      <c r="C155" s="210" t="s">
        <v>212</v>
      </c>
      <c r="D155" s="244"/>
      <c r="E155" s="282"/>
      <c r="F155" s="282"/>
      <c r="G155" s="243"/>
      <c r="H155" s="243"/>
      <c r="I155" s="260"/>
      <c r="O155" s="255"/>
      <c r="P155"/>
      <c r="Q155"/>
    </row>
    <row r="156" spans="1:17" ht="15.75" customHeight="1" x14ac:dyDescent="0.2">
      <c r="A156" s="163"/>
      <c r="B156" s="200">
        <v>32</v>
      </c>
      <c r="C156" s="210" t="s">
        <v>213</v>
      </c>
      <c r="D156" s="244"/>
      <c r="E156" s="282"/>
      <c r="F156" s="282"/>
      <c r="G156" s="243"/>
      <c r="H156" s="243"/>
      <c r="I156" s="260"/>
      <c r="O156" s="255"/>
      <c r="P156"/>
      <c r="Q156"/>
    </row>
    <row r="157" spans="1:17" ht="17.25" customHeight="1" x14ac:dyDescent="0.2">
      <c r="A157" s="163"/>
      <c r="B157" s="200">
        <v>33</v>
      </c>
      <c r="C157" s="210" t="s">
        <v>214</v>
      </c>
      <c r="D157" s="244"/>
      <c r="E157" s="282"/>
      <c r="F157" s="282"/>
      <c r="G157" s="243"/>
      <c r="H157" s="243"/>
      <c r="I157" s="260"/>
      <c r="O157" s="255"/>
      <c r="P157"/>
      <c r="Q157"/>
    </row>
    <row r="158" spans="1:17" ht="17.25" customHeight="1" x14ac:dyDescent="0.2">
      <c r="A158" s="163"/>
      <c r="B158" s="200">
        <v>34</v>
      </c>
      <c r="C158" s="210" t="s">
        <v>238</v>
      </c>
      <c r="D158" s="244"/>
      <c r="E158" s="282"/>
      <c r="F158" s="282"/>
      <c r="G158" s="243"/>
      <c r="H158" s="243"/>
      <c r="I158" s="260"/>
      <c r="O158" s="255"/>
      <c r="P158"/>
      <c r="Q158"/>
    </row>
    <row r="159" spans="1:17" ht="17.25" customHeight="1" x14ac:dyDescent="0.2">
      <c r="B159" s="200">
        <v>35</v>
      </c>
      <c r="C159" s="201" t="s">
        <v>237</v>
      </c>
      <c r="D159" s="244"/>
      <c r="E159" s="282"/>
      <c r="F159" s="282"/>
      <c r="G159" s="243"/>
      <c r="H159" s="243"/>
      <c r="I159" s="260"/>
      <c r="O159" s="255"/>
      <c r="P159"/>
      <c r="Q159"/>
    </row>
    <row r="160" spans="1:17" ht="18" hidden="1" customHeight="1" x14ac:dyDescent="0.2">
      <c r="B160" s="200">
        <v>80</v>
      </c>
      <c r="C160" s="201"/>
      <c r="D160" s="244"/>
      <c r="E160" s="282"/>
      <c r="F160" s="282"/>
      <c r="G160" s="243"/>
      <c r="H160" s="243"/>
      <c r="I160" s="260"/>
      <c r="O160" s="255"/>
      <c r="P160"/>
      <c r="Q160"/>
    </row>
    <row r="161" spans="1:17" ht="17.25" hidden="1" customHeight="1" x14ac:dyDescent="0.2">
      <c r="B161" s="200">
        <v>81</v>
      </c>
      <c r="C161" s="201"/>
      <c r="D161" s="244"/>
      <c r="E161" s="282"/>
      <c r="F161" s="282"/>
      <c r="G161" s="243"/>
      <c r="H161" s="243"/>
      <c r="I161" s="260"/>
      <c r="O161" s="255"/>
      <c r="P161"/>
      <c r="Q161"/>
    </row>
    <row r="162" spans="1:17" ht="17.25" hidden="1" customHeight="1" x14ac:dyDescent="0.2">
      <c r="B162" s="200">
        <v>82</v>
      </c>
      <c r="C162" s="201"/>
      <c r="D162" s="244"/>
      <c r="E162" s="282"/>
      <c r="F162" s="282"/>
      <c r="G162" s="243"/>
      <c r="H162" s="243"/>
      <c r="I162" s="260"/>
      <c r="O162" s="255"/>
      <c r="P162"/>
      <c r="Q162"/>
    </row>
    <row r="163" spans="1:17" ht="17.25" hidden="1" customHeight="1" x14ac:dyDescent="0.2">
      <c r="B163" s="200">
        <v>83</v>
      </c>
      <c r="C163" s="201"/>
      <c r="D163" s="244"/>
      <c r="E163" s="282"/>
      <c r="F163" s="282"/>
      <c r="G163" s="243"/>
      <c r="H163" s="243"/>
      <c r="I163" s="260"/>
      <c r="O163" s="255"/>
      <c r="P163"/>
      <c r="Q163"/>
    </row>
    <row r="164" spans="1:17" ht="17.25" hidden="1" customHeight="1" x14ac:dyDescent="0.2">
      <c r="B164" s="200">
        <v>84</v>
      </c>
      <c r="C164" s="201" t="s">
        <v>129</v>
      </c>
      <c r="D164" s="244"/>
      <c r="E164" s="282"/>
      <c r="F164" s="282"/>
      <c r="G164" s="243"/>
      <c r="H164" s="243"/>
      <c r="I164" s="260"/>
      <c r="O164" s="255"/>
      <c r="P164"/>
      <c r="Q164"/>
    </row>
    <row r="165" spans="1:17" ht="17.25" hidden="1" customHeight="1" x14ac:dyDescent="0.2">
      <c r="B165" s="200"/>
      <c r="C165" s="206" t="s">
        <v>87</v>
      </c>
      <c r="D165" s="244"/>
      <c r="E165" s="282"/>
      <c r="F165" s="282"/>
      <c r="G165" s="243"/>
      <c r="H165" s="243"/>
      <c r="I165" s="260"/>
      <c r="O165" s="255"/>
      <c r="P165"/>
      <c r="Q165"/>
    </row>
    <row r="166" spans="1:17" ht="17.25" hidden="1" customHeight="1" x14ac:dyDescent="0.2">
      <c r="B166" s="200">
        <v>85</v>
      </c>
      <c r="C166" s="201"/>
      <c r="D166" s="244"/>
      <c r="E166" s="282"/>
      <c r="F166" s="282"/>
      <c r="G166" s="243"/>
      <c r="H166" s="243"/>
      <c r="I166" s="260"/>
      <c r="O166" s="255"/>
      <c r="P166"/>
      <c r="Q166"/>
    </row>
    <row r="167" spans="1:17" ht="17.25" hidden="1" customHeight="1" x14ac:dyDescent="0.2">
      <c r="B167" s="200">
        <v>86</v>
      </c>
      <c r="C167" s="201"/>
      <c r="D167" s="244"/>
      <c r="E167" s="282"/>
      <c r="F167" s="282"/>
      <c r="G167" s="243"/>
      <c r="H167" s="243"/>
      <c r="I167" s="260"/>
      <c r="O167" s="255"/>
      <c r="P167"/>
      <c r="Q167"/>
    </row>
    <row r="168" spans="1:17" ht="17.25" hidden="1" customHeight="1" x14ac:dyDescent="0.2">
      <c r="B168" s="200">
        <v>87</v>
      </c>
      <c r="C168" s="201"/>
      <c r="D168" s="244"/>
      <c r="E168" s="282"/>
      <c r="F168" s="282"/>
      <c r="G168" s="243"/>
      <c r="H168" s="243"/>
      <c r="I168" s="260"/>
      <c r="O168" s="255"/>
      <c r="P168"/>
      <c r="Q168"/>
    </row>
    <row r="169" spans="1:17" ht="17.25" hidden="1" customHeight="1" x14ac:dyDescent="0.2">
      <c r="B169" s="200">
        <v>88</v>
      </c>
      <c r="C169" s="201"/>
      <c r="D169" s="244"/>
      <c r="E169" s="282"/>
      <c r="F169" s="282"/>
      <c r="G169" s="243"/>
      <c r="H169" s="243"/>
      <c r="I169" s="260"/>
      <c r="O169" s="255"/>
      <c r="P169"/>
      <c r="Q169"/>
    </row>
    <row r="170" spans="1:17" ht="17.25" hidden="1" customHeight="1" x14ac:dyDescent="0.2">
      <c r="B170" s="200">
        <v>89</v>
      </c>
      <c r="C170" s="201"/>
      <c r="D170" s="244"/>
      <c r="E170" s="282"/>
      <c r="F170" s="282"/>
      <c r="G170" s="243"/>
      <c r="H170" s="243"/>
      <c r="I170" s="260"/>
      <c r="O170" s="255"/>
      <c r="P170"/>
      <c r="Q170"/>
    </row>
    <row r="171" spans="1:17" ht="17.25" hidden="1" customHeight="1" x14ac:dyDescent="0.2">
      <c r="B171" s="200">
        <v>90</v>
      </c>
      <c r="C171" s="201"/>
      <c r="D171" s="244"/>
      <c r="E171" s="282"/>
      <c r="F171" s="282"/>
      <c r="G171" s="243"/>
      <c r="H171" s="243"/>
      <c r="I171" s="260"/>
      <c r="O171" s="255"/>
      <c r="P171"/>
      <c r="Q171"/>
    </row>
    <row r="172" spans="1:17" ht="17.25" hidden="1" customHeight="1" x14ac:dyDescent="0.2">
      <c r="B172" s="200">
        <v>91</v>
      </c>
      <c r="C172" s="201"/>
      <c r="D172" s="244"/>
      <c r="E172" s="282"/>
      <c r="F172" s="282"/>
      <c r="G172" s="243"/>
      <c r="H172" s="243"/>
      <c r="I172" s="260"/>
      <c r="O172" s="255"/>
      <c r="P172"/>
      <c r="Q172"/>
    </row>
    <row r="173" spans="1:17" ht="17.25" hidden="1" customHeight="1" x14ac:dyDescent="0.2">
      <c r="B173" s="200">
        <v>92</v>
      </c>
      <c r="C173" s="201"/>
      <c r="D173" s="244"/>
      <c r="E173" s="282"/>
      <c r="F173" s="282"/>
      <c r="G173" s="243"/>
      <c r="H173" s="243"/>
      <c r="I173" s="260"/>
      <c r="O173" s="255"/>
      <c r="P173"/>
      <c r="Q173"/>
    </row>
    <row r="174" spans="1:17" ht="17.25" customHeight="1" x14ac:dyDescent="0.2">
      <c r="B174" s="207"/>
      <c r="C174" s="206" t="s">
        <v>85</v>
      </c>
      <c r="D174" s="244"/>
      <c r="E174" s="282"/>
      <c r="F174" s="282"/>
      <c r="G174" s="243"/>
      <c r="H174" s="243"/>
      <c r="I174" s="260"/>
      <c r="O174" s="255"/>
      <c r="P174"/>
      <c r="Q174"/>
    </row>
    <row r="175" spans="1:17" ht="18.75" customHeight="1" x14ac:dyDescent="0.2">
      <c r="A175" s="164"/>
      <c r="B175" s="200">
        <v>36</v>
      </c>
      <c r="C175" s="211" t="s">
        <v>164</v>
      </c>
      <c r="D175" s="244"/>
      <c r="E175" s="282"/>
      <c r="F175" s="282"/>
      <c r="G175" s="243"/>
      <c r="H175" s="243"/>
      <c r="I175" s="260"/>
      <c r="O175" s="255"/>
      <c r="P175"/>
      <c r="Q175"/>
    </row>
    <row r="176" spans="1:17" ht="17.25" customHeight="1" x14ac:dyDescent="0.2">
      <c r="A176" s="164"/>
      <c r="B176" s="200">
        <v>37</v>
      </c>
      <c r="C176" s="211" t="s">
        <v>166</v>
      </c>
      <c r="D176" s="244"/>
      <c r="E176" s="282"/>
      <c r="F176" s="282"/>
      <c r="G176" s="243"/>
      <c r="H176" s="243"/>
      <c r="I176" s="260"/>
      <c r="O176" s="255"/>
      <c r="P176"/>
      <c r="Q176"/>
    </row>
    <row r="177" spans="1:17" ht="17.25" customHeight="1" x14ac:dyDescent="0.2">
      <c r="A177" s="164"/>
      <c r="B177" s="200">
        <v>38</v>
      </c>
      <c r="C177" s="211" t="s">
        <v>156</v>
      </c>
      <c r="D177" s="244"/>
      <c r="E177" s="282"/>
      <c r="F177" s="282"/>
      <c r="G177" s="243"/>
      <c r="H177" s="243"/>
      <c r="I177" s="260"/>
      <c r="O177" s="255"/>
      <c r="P177"/>
      <c r="Q177"/>
    </row>
    <row r="178" spans="1:17" ht="17.25" customHeight="1" x14ac:dyDescent="0.2">
      <c r="A178" s="164"/>
      <c r="B178" s="200">
        <v>39</v>
      </c>
      <c r="C178" s="211" t="s">
        <v>157</v>
      </c>
      <c r="D178" s="244"/>
      <c r="E178" s="282"/>
      <c r="F178" s="282"/>
      <c r="G178" s="243"/>
      <c r="H178" s="243"/>
      <c r="I178" s="260"/>
      <c r="J178" s="86">
        <v>1144.0999999999999</v>
      </c>
      <c r="O178" s="255"/>
      <c r="P178"/>
      <c r="Q178"/>
    </row>
    <row r="179" spans="1:17" ht="17.25" customHeight="1" x14ac:dyDescent="0.2">
      <c r="A179" s="164"/>
      <c r="B179" s="200">
        <v>40</v>
      </c>
      <c r="C179" s="211" t="s">
        <v>158</v>
      </c>
      <c r="D179" s="244"/>
      <c r="E179" s="282"/>
      <c r="F179" s="282"/>
      <c r="G179" s="243"/>
      <c r="H179" s="243"/>
      <c r="I179" s="260"/>
      <c r="O179" s="255"/>
      <c r="P179"/>
      <c r="Q179"/>
    </row>
    <row r="180" spans="1:17" ht="17.25" customHeight="1" x14ac:dyDescent="0.2">
      <c r="A180" s="164"/>
      <c r="B180" s="200">
        <v>41</v>
      </c>
      <c r="C180" s="211" t="s">
        <v>159</v>
      </c>
      <c r="D180" s="244"/>
      <c r="E180" s="282"/>
      <c r="F180" s="282"/>
      <c r="G180" s="243"/>
      <c r="H180" s="243"/>
      <c r="I180" s="260"/>
      <c r="O180" s="255"/>
      <c r="P180"/>
      <c r="Q180"/>
    </row>
    <row r="181" spans="1:17" ht="17.25" customHeight="1" x14ac:dyDescent="0.2">
      <c r="A181" s="164"/>
      <c r="B181" s="200">
        <v>42</v>
      </c>
      <c r="C181" s="211" t="s">
        <v>160</v>
      </c>
      <c r="D181" s="244"/>
      <c r="E181" s="282"/>
      <c r="F181" s="282"/>
      <c r="G181" s="243"/>
      <c r="H181" s="243"/>
      <c r="I181" s="260"/>
      <c r="O181" s="255"/>
      <c r="P181"/>
      <c r="Q181"/>
    </row>
    <row r="182" spans="1:17" ht="17.25" customHeight="1" x14ac:dyDescent="0.2">
      <c r="A182" s="164"/>
      <c r="B182" s="200">
        <v>43</v>
      </c>
      <c r="C182" s="211" t="s">
        <v>167</v>
      </c>
      <c r="D182" s="244"/>
      <c r="E182" s="282"/>
      <c r="F182" s="282"/>
      <c r="G182" s="243"/>
      <c r="H182" s="243"/>
      <c r="I182" s="260"/>
      <c r="O182" s="255"/>
      <c r="P182"/>
      <c r="Q182"/>
    </row>
    <row r="183" spans="1:17" ht="17.25" customHeight="1" x14ac:dyDescent="0.2">
      <c r="A183" s="164"/>
      <c r="B183" s="200">
        <v>44</v>
      </c>
      <c r="C183" s="211" t="s">
        <v>161</v>
      </c>
      <c r="D183" s="244"/>
      <c r="E183" s="282"/>
      <c r="F183" s="282"/>
      <c r="G183" s="243"/>
      <c r="H183" s="243"/>
      <c r="I183" s="260"/>
      <c r="O183" s="255"/>
      <c r="P183"/>
      <c r="Q183"/>
    </row>
    <row r="184" spans="1:17" ht="17.25" customHeight="1" x14ac:dyDescent="0.2">
      <c r="A184" s="164"/>
      <c r="B184" s="200">
        <v>45</v>
      </c>
      <c r="C184" s="211" t="s">
        <v>162</v>
      </c>
      <c r="D184" s="244"/>
      <c r="E184" s="282"/>
      <c r="F184" s="282"/>
      <c r="G184" s="243"/>
      <c r="H184" s="243"/>
      <c r="I184" s="260"/>
      <c r="O184" s="255"/>
      <c r="P184"/>
      <c r="Q184"/>
    </row>
    <row r="185" spans="1:17" ht="17.25" customHeight="1" x14ac:dyDescent="0.2">
      <c r="A185" s="164"/>
      <c r="B185" s="200">
        <v>46</v>
      </c>
      <c r="C185" s="211" t="s">
        <v>163</v>
      </c>
      <c r="D185" s="244"/>
      <c r="E185" s="282"/>
      <c r="F185" s="282"/>
      <c r="G185" s="243"/>
      <c r="H185" s="243"/>
      <c r="I185" s="260"/>
      <c r="O185" s="255"/>
      <c r="P185"/>
      <c r="Q185"/>
    </row>
    <row r="186" spans="1:17" ht="17.25" customHeight="1" x14ac:dyDescent="0.2">
      <c r="A186" s="164"/>
      <c r="B186" s="200">
        <v>47</v>
      </c>
      <c r="C186" s="211" t="s">
        <v>168</v>
      </c>
      <c r="D186" s="244"/>
      <c r="E186" s="282"/>
      <c r="F186" s="282"/>
      <c r="G186" s="243"/>
      <c r="H186" s="243"/>
      <c r="I186" s="260"/>
      <c r="O186" s="255"/>
      <c r="P186"/>
      <c r="Q186"/>
    </row>
    <row r="187" spans="1:17" ht="17.25" customHeight="1" x14ac:dyDescent="0.2">
      <c r="A187" s="164"/>
      <c r="B187" s="200">
        <v>48</v>
      </c>
      <c r="C187" s="211" t="s">
        <v>169</v>
      </c>
      <c r="D187" s="244"/>
      <c r="E187" s="282"/>
      <c r="F187" s="282"/>
      <c r="G187" s="243"/>
      <c r="H187" s="243"/>
      <c r="I187" s="260"/>
      <c r="O187" s="255"/>
      <c r="P187"/>
      <c r="Q187"/>
    </row>
    <row r="188" spans="1:17" ht="17.25" customHeight="1" x14ac:dyDescent="0.2">
      <c r="A188" s="164"/>
      <c r="B188" s="200">
        <v>49</v>
      </c>
      <c r="C188" s="211" t="s">
        <v>170</v>
      </c>
      <c r="D188" s="244"/>
      <c r="E188" s="282"/>
      <c r="F188" s="282"/>
      <c r="G188" s="243"/>
      <c r="H188" s="243"/>
      <c r="I188" s="260"/>
      <c r="O188" s="255"/>
      <c r="P188"/>
      <c r="Q188"/>
    </row>
    <row r="189" spans="1:17" ht="17.25" customHeight="1" x14ac:dyDescent="0.25">
      <c r="A189" s="165"/>
      <c r="B189" s="200">
        <v>50</v>
      </c>
      <c r="C189" s="212" t="s">
        <v>215</v>
      </c>
      <c r="D189" s="244"/>
      <c r="E189" s="282"/>
      <c r="F189" s="282"/>
      <c r="G189" s="243"/>
      <c r="H189" s="243"/>
      <c r="I189" s="260"/>
      <c r="O189" s="255"/>
      <c r="P189"/>
      <c r="Q189"/>
    </row>
    <row r="190" spans="1:17" ht="17.25" customHeight="1" x14ac:dyDescent="0.25">
      <c r="A190" s="165"/>
      <c r="B190" s="200">
        <v>51</v>
      </c>
      <c r="C190" s="212" t="s">
        <v>216</v>
      </c>
      <c r="D190" s="244"/>
      <c r="E190" s="282"/>
      <c r="F190" s="282"/>
      <c r="G190" s="243"/>
      <c r="H190" s="243"/>
      <c r="I190" s="260"/>
      <c r="O190" s="255"/>
      <c r="P190"/>
      <c r="Q190"/>
    </row>
    <row r="191" spans="1:17" ht="17.25" customHeight="1" x14ac:dyDescent="0.25">
      <c r="A191" s="165"/>
      <c r="B191" s="200">
        <v>52</v>
      </c>
      <c r="C191" s="212" t="s">
        <v>217</v>
      </c>
      <c r="D191" s="244"/>
      <c r="E191" s="282"/>
      <c r="F191" s="282"/>
      <c r="G191" s="243"/>
      <c r="H191" s="243"/>
      <c r="I191" s="260"/>
      <c r="O191" s="255"/>
      <c r="P191"/>
      <c r="Q191"/>
    </row>
    <row r="192" spans="1:17" ht="17.25" customHeight="1" x14ac:dyDescent="0.25">
      <c r="A192" s="165"/>
      <c r="B192" s="200">
        <v>53</v>
      </c>
      <c r="C192" s="212" t="s">
        <v>218</v>
      </c>
      <c r="D192" s="244"/>
      <c r="E192" s="282"/>
      <c r="F192" s="282"/>
      <c r="G192" s="243"/>
      <c r="H192" s="243"/>
      <c r="I192" s="260"/>
      <c r="O192" s="255"/>
      <c r="P192"/>
      <c r="Q192"/>
    </row>
    <row r="193" spans="1:17" ht="17.25" customHeight="1" x14ac:dyDescent="0.25">
      <c r="A193" s="166"/>
      <c r="B193" s="200">
        <v>54</v>
      </c>
      <c r="C193" s="213" t="s">
        <v>219</v>
      </c>
      <c r="D193" s="244"/>
      <c r="E193" s="282"/>
      <c r="F193" s="282"/>
      <c r="G193" s="243"/>
      <c r="H193" s="243"/>
      <c r="I193" s="260"/>
      <c r="O193" s="255"/>
      <c r="P193"/>
      <c r="Q193"/>
    </row>
    <row r="194" spans="1:17" ht="17.25" hidden="1" customHeight="1" x14ac:dyDescent="0.2">
      <c r="B194" s="200"/>
      <c r="C194" s="201"/>
      <c r="D194" s="244"/>
      <c r="E194" s="282"/>
      <c r="F194" s="282"/>
      <c r="G194" s="243"/>
      <c r="H194" s="243"/>
      <c r="I194" s="260"/>
      <c r="O194" s="255"/>
      <c r="P194"/>
      <c r="Q194"/>
    </row>
    <row r="195" spans="1:17" ht="17.25" hidden="1" customHeight="1" x14ac:dyDescent="0.2">
      <c r="B195" s="200"/>
      <c r="C195" s="201"/>
      <c r="D195" s="244"/>
      <c r="E195" s="282"/>
      <c r="F195" s="282"/>
      <c r="G195" s="243"/>
      <c r="H195" s="243"/>
      <c r="I195" s="260"/>
      <c r="O195" s="255"/>
      <c r="P195"/>
      <c r="Q195"/>
    </row>
    <row r="196" spans="1:17" ht="17.25" hidden="1" customHeight="1" x14ac:dyDescent="0.2">
      <c r="B196" s="200"/>
      <c r="C196" s="201"/>
      <c r="D196" s="244"/>
      <c r="E196" s="282"/>
      <c r="F196" s="282"/>
      <c r="G196" s="243"/>
      <c r="H196" s="243"/>
      <c r="I196" s="260"/>
      <c r="O196" s="255"/>
      <c r="P196"/>
      <c r="Q196"/>
    </row>
    <row r="197" spans="1:17" ht="17.25" hidden="1" customHeight="1" x14ac:dyDescent="0.2">
      <c r="B197" s="200">
        <v>115</v>
      </c>
      <c r="C197" s="201"/>
      <c r="D197" s="244"/>
      <c r="E197" s="282"/>
      <c r="F197" s="282"/>
      <c r="G197" s="243"/>
      <c r="H197" s="243"/>
      <c r="I197" s="260"/>
      <c r="O197" s="255"/>
      <c r="P197"/>
      <c r="Q197"/>
    </row>
    <row r="198" spans="1:17" ht="17.25" hidden="1" customHeight="1" x14ac:dyDescent="0.2">
      <c r="B198" s="200">
        <v>116</v>
      </c>
      <c r="C198" s="201"/>
      <c r="D198" s="244"/>
      <c r="E198" s="282"/>
      <c r="F198" s="282"/>
      <c r="G198" s="243"/>
      <c r="H198" s="243"/>
      <c r="I198" s="260"/>
      <c r="O198" s="255"/>
      <c r="P198"/>
      <c r="Q198"/>
    </row>
    <row r="199" spans="1:17" ht="17.25" hidden="1" customHeight="1" x14ac:dyDescent="0.2">
      <c r="B199" s="200">
        <v>117</v>
      </c>
      <c r="C199" s="201"/>
      <c r="D199" s="244"/>
      <c r="E199" s="282"/>
      <c r="F199" s="282"/>
      <c r="G199" s="243"/>
      <c r="H199" s="243"/>
      <c r="I199" s="260"/>
      <c r="O199" s="255"/>
      <c r="P199"/>
      <c r="Q199"/>
    </row>
    <row r="200" spans="1:17" ht="17.25" hidden="1" customHeight="1" x14ac:dyDescent="0.2">
      <c r="B200" s="200">
        <v>118</v>
      </c>
      <c r="C200" s="201"/>
      <c r="D200" s="244"/>
      <c r="E200" s="282"/>
      <c r="F200" s="282"/>
      <c r="G200" s="243"/>
      <c r="H200" s="243"/>
      <c r="I200" s="260"/>
      <c r="O200" s="255"/>
      <c r="P200"/>
      <c r="Q200"/>
    </row>
    <row r="201" spans="1:17" ht="17.25" hidden="1" customHeight="1" x14ac:dyDescent="0.2">
      <c r="B201" s="200">
        <v>119</v>
      </c>
      <c r="C201" s="201"/>
      <c r="D201" s="244"/>
      <c r="E201" s="282"/>
      <c r="F201" s="282"/>
      <c r="G201" s="243"/>
      <c r="H201" s="243"/>
      <c r="I201" s="260"/>
      <c r="O201" s="255"/>
      <c r="P201"/>
      <c r="Q201"/>
    </row>
    <row r="202" spans="1:17" ht="17.25" hidden="1" customHeight="1" x14ac:dyDescent="0.2">
      <c r="B202" s="200">
        <v>120</v>
      </c>
      <c r="C202" s="201"/>
      <c r="D202" s="244"/>
      <c r="E202" s="282"/>
      <c r="F202" s="282"/>
      <c r="G202" s="243"/>
      <c r="H202" s="243"/>
      <c r="I202" s="260"/>
      <c r="O202" s="255"/>
      <c r="P202"/>
      <c r="Q202"/>
    </row>
    <row r="203" spans="1:17" ht="17.25" hidden="1" customHeight="1" x14ac:dyDescent="0.2">
      <c r="B203" s="200">
        <v>121</v>
      </c>
      <c r="C203" s="201"/>
      <c r="D203" s="244"/>
      <c r="E203" s="282"/>
      <c r="F203" s="282"/>
      <c r="G203" s="243"/>
      <c r="H203" s="243"/>
      <c r="I203" s="260"/>
      <c r="O203" s="255"/>
      <c r="P203"/>
      <c r="Q203"/>
    </row>
    <row r="204" spans="1:17" ht="17.25" hidden="1" customHeight="1" x14ac:dyDescent="0.2">
      <c r="B204" s="200">
        <v>122</v>
      </c>
      <c r="C204" s="201"/>
      <c r="D204" s="244"/>
      <c r="E204" s="282"/>
      <c r="F204" s="282"/>
      <c r="G204" s="243"/>
      <c r="H204" s="243"/>
      <c r="I204" s="260"/>
      <c r="O204" s="255"/>
      <c r="P204"/>
      <c r="Q204"/>
    </row>
    <row r="205" spans="1:17" ht="17.25" hidden="1" customHeight="1" x14ac:dyDescent="0.2">
      <c r="B205" s="200">
        <v>123</v>
      </c>
      <c r="C205" s="201"/>
      <c r="D205" s="244"/>
      <c r="E205" s="282"/>
      <c r="F205" s="282"/>
      <c r="G205" s="243"/>
      <c r="H205" s="243"/>
      <c r="I205" s="260"/>
      <c r="O205" s="255"/>
      <c r="P205"/>
      <c r="Q205"/>
    </row>
    <row r="206" spans="1:17" ht="17.25" hidden="1" customHeight="1" x14ac:dyDescent="0.2">
      <c r="B206" s="200">
        <v>124</v>
      </c>
      <c r="C206" s="201"/>
      <c r="D206" s="244"/>
      <c r="E206" s="282"/>
      <c r="F206" s="282"/>
      <c r="G206" s="243"/>
      <c r="H206" s="243"/>
      <c r="I206" s="260"/>
      <c r="O206" s="255"/>
      <c r="P206"/>
      <c r="Q206"/>
    </row>
    <row r="207" spans="1:17" ht="17.25" hidden="1" customHeight="1" x14ac:dyDescent="0.2">
      <c r="B207" s="200">
        <v>125</v>
      </c>
      <c r="C207" s="201"/>
      <c r="D207" s="244"/>
      <c r="E207" s="282"/>
      <c r="F207" s="282"/>
      <c r="G207" s="243"/>
      <c r="H207" s="243"/>
      <c r="I207" s="260"/>
      <c r="O207" s="255"/>
      <c r="P207"/>
      <c r="Q207"/>
    </row>
    <row r="208" spans="1:17" ht="17.25" hidden="1" customHeight="1" x14ac:dyDescent="0.2">
      <c r="B208" s="200">
        <v>126</v>
      </c>
      <c r="C208" s="201"/>
      <c r="D208" s="244"/>
      <c r="E208" s="282"/>
      <c r="F208" s="282"/>
      <c r="G208" s="243"/>
      <c r="H208" s="243"/>
      <c r="I208" s="260"/>
      <c r="O208" s="255"/>
      <c r="P208"/>
      <c r="Q208"/>
    </row>
    <row r="209" spans="1:17" ht="17.25" hidden="1" customHeight="1" x14ac:dyDescent="0.2">
      <c r="B209" s="200">
        <v>127</v>
      </c>
      <c r="C209" s="201"/>
      <c r="D209" s="244"/>
      <c r="E209" s="282"/>
      <c r="F209" s="282"/>
      <c r="G209" s="243"/>
      <c r="H209" s="243"/>
      <c r="I209" s="260"/>
      <c r="O209" s="255"/>
      <c r="P209"/>
      <c r="Q209"/>
    </row>
    <row r="210" spans="1:17" ht="17.25" hidden="1" customHeight="1" x14ac:dyDescent="0.2">
      <c r="B210" s="200">
        <v>128</v>
      </c>
      <c r="C210" s="201"/>
      <c r="D210" s="244"/>
      <c r="E210" s="282"/>
      <c r="F210" s="282"/>
      <c r="G210" s="243"/>
      <c r="H210" s="243"/>
      <c r="I210" s="260"/>
      <c r="O210" s="255"/>
      <c r="P210"/>
      <c r="Q210"/>
    </row>
    <row r="211" spans="1:17" ht="17.25" hidden="1" customHeight="1" x14ac:dyDescent="0.2">
      <c r="B211" s="200">
        <v>129</v>
      </c>
      <c r="C211" s="201"/>
      <c r="D211" s="244"/>
      <c r="E211" s="282"/>
      <c r="F211" s="282"/>
      <c r="G211" s="243"/>
      <c r="H211" s="243"/>
      <c r="I211" s="260"/>
      <c r="O211" s="255"/>
      <c r="P211"/>
      <c r="Q211"/>
    </row>
    <row r="212" spans="1:17" ht="17.25" hidden="1" customHeight="1" x14ac:dyDescent="0.2">
      <c r="B212" s="200">
        <v>130</v>
      </c>
      <c r="C212" s="201"/>
      <c r="D212" s="244"/>
      <c r="E212" s="282"/>
      <c r="F212" s="282"/>
      <c r="G212" s="243"/>
      <c r="H212" s="243"/>
      <c r="I212" s="260"/>
      <c r="O212" s="255"/>
      <c r="P212"/>
      <c r="Q212"/>
    </row>
    <row r="213" spans="1:17" ht="17.25" hidden="1" customHeight="1" x14ac:dyDescent="0.2">
      <c r="B213" s="200">
        <v>131</v>
      </c>
      <c r="C213" s="201"/>
      <c r="D213" s="244"/>
      <c r="E213" s="282"/>
      <c r="F213" s="282"/>
      <c r="G213" s="243"/>
      <c r="H213" s="243"/>
      <c r="I213" s="260"/>
      <c r="O213" s="255"/>
      <c r="P213"/>
      <c r="Q213"/>
    </row>
    <row r="214" spans="1:17" ht="17.25" customHeight="1" x14ac:dyDescent="0.2">
      <c r="B214" s="207"/>
      <c r="C214" s="206" t="s">
        <v>86</v>
      </c>
      <c r="D214" s="244"/>
      <c r="E214" s="282"/>
      <c r="F214" s="282"/>
      <c r="G214" s="243"/>
      <c r="H214" s="243"/>
      <c r="I214" s="260"/>
      <c r="O214" s="255"/>
      <c r="P214"/>
      <c r="Q214"/>
    </row>
    <row r="215" spans="1:17" ht="17.25" customHeight="1" x14ac:dyDescent="0.2">
      <c r="A215" s="167"/>
      <c r="B215" s="200">
        <v>55</v>
      </c>
      <c r="C215" s="201" t="s">
        <v>165</v>
      </c>
      <c r="D215" s="244"/>
      <c r="E215" s="282"/>
      <c r="F215" s="282"/>
      <c r="G215" s="243"/>
      <c r="H215" s="243"/>
      <c r="I215" s="260"/>
      <c r="O215" s="255"/>
      <c r="P215"/>
      <c r="Q215"/>
    </row>
    <row r="216" spans="1:17" ht="17.25" customHeight="1" x14ac:dyDescent="0.2">
      <c r="A216" s="167"/>
      <c r="B216" s="200">
        <v>56</v>
      </c>
      <c r="C216" s="201" t="s">
        <v>171</v>
      </c>
      <c r="D216" s="244"/>
      <c r="E216" s="282"/>
      <c r="F216" s="282"/>
      <c r="G216" s="243"/>
      <c r="H216" s="243"/>
      <c r="I216" s="260"/>
      <c r="O216" s="255"/>
      <c r="P216"/>
      <c r="Q216"/>
    </row>
    <row r="217" spans="1:17" ht="17.25" customHeight="1" x14ac:dyDescent="0.2">
      <c r="A217" s="167"/>
      <c r="B217" s="200">
        <v>57</v>
      </c>
      <c r="C217" s="201" t="s">
        <v>172</v>
      </c>
      <c r="D217" s="244"/>
      <c r="E217" s="282"/>
      <c r="F217" s="282"/>
      <c r="G217" s="243"/>
      <c r="H217" s="243"/>
      <c r="I217" s="260"/>
      <c r="O217" s="255"/>
      <c r="P217"/>
      <c r="Q217"/>
    </row>
    <row r="218" spans="1:17" ht="17.25" customHeight="1" x14ac:dyDescent="0.2">
      <c r="A218" s="167"/>
      <c r="B218" s="200">
        <v>58</v>
      </c>
      <c r="C218" s="201" t="s">
        <v>173</v>
      </c>
      <c r="D218" s="244"/>
      <c r="E218" s="282"/>
      <c r="F218" s="282"/>
      <c r="G218" s="243"/>
      <c r="H218" s="243"/>
      <c r="I218" s="260"/>
      <c r="O218" s="255"/>
      <c r="P218"/>
      <c r="Q218"/>
    </row>
    <row r="219" spans="1:17" ht="17.25" customHeight="1" x14ac:dyDescent="0.2">
      <c r="A219" s="167"/>
      <c r="B219" s="200">
        <v>59</v>
      </c>
      <c r="C219" s="201" t="s">
        <v>174</v>
      </c>
      <c r="D219" s="244"/>
      <c r="E219" s="282"/>
      <c r="F219" s="282"/>
      <c r="G219" s="243"/>
      <c r="H219" s="243"/>
      <c r="I219" s="260"/>
      <c r="O219" s="255"/>
      <c r="P219"/>
      <c r="Q219"/>
    </row>
    <row r="220" spans="1:17" ht="17.25" customHeight="1" x14ac:dyDescent="0.2">
      <c r="A220" s="167"/>
      <c r="B220" s="200">
        <v>60</v>
      </c>
      <c r="C220" s="201" t="s">
        <v>175</v>
      </c>
      <c r="D220" s="244"/>
      <c r="E220" s="282"/>
      <c r="F220" s="282"/>
      <c r="G220" s="243"/>
      <c r="H220" s="243"/>
      <c r="I220" s="260"/>
      <c r="O220" s="255"/>
      <c r="P220"/>
      <c r="Q220"/>
    </row>
    <row r="221" spans="1:17" ht="17.25" customHeight="1" x14ac:dyDescent="0.2">
      <c r="A221" s="168"/>
      <c r="B221" s="200">
        <v>61</v>
      </c>
      <c r="C221" s="214" t="s">
        <v>220</v>
      </c>
      <c r="D221" s="244"/>
      <c r="E221" s="282"/>
      <c r="F221" s="282"/>
      <c r="G221" s="243"/>
      <c r="H221" s="243"/>
      <c r="I221" s="260"/>
      <c r="J221" s="86">
        <v>1082</v>
      </c>
      <c r="K221" s="86">
        <v>704</v>
      </c>
      <c r="O221" s="255"/>
      <c r="P221"/>
      <c r="Q221"/>
    </row>
    <row r="222" spans="1:17" ht="17.25" customHeight="1" x14ac:dyDescent="0.2">
      <c r="A222" s="168"/>
      <c r="B222" s="200">
        <v>62</v>
      </c>
      <c r="C222" s="214" t="s">
        <v>221</v>
      </c>
      <c r="D222" s="244"/>
      <c r="E222" s="282"/>
      <c r="F222" s="282"/>
      <c r="G222" s="243"/>
      <c r="H222" s="243"/>
      <c r="I222" s="260"/>
      <c r="O222" s="255"/>
      <c r="P222"/>
      <c r="Q222"/>
    </row>
    <row r="223" spans="1:17" ht="17.25" customHeight="1" x14ac:dyDescent="0.2">
      <c r="A223" s="168"/>
      <c r="B223" s="200">
        <v>63</v>
      </c>
      <c r="C223" s="214" t="s">
        <v>222</v>
      </c>
      <c r="D223" s="244"/>
      <c r="E223" s="282"/>
      <c r="F223" s="282"/>
      <c r="G223" s="243"/>
      <c r="H223" s="243"/>
      <c r="I223" s="260"/>
      <c r="O223" s="255"/>
      <c r="P223"/>
      <c r="Q223"/>
    </row>
    <row r="224" spans="1:17" ht="17.25" customHeight="1" x14ac:dyDescent="0.2">
      <c r="A224" s="168"/>
      <c r="B224" s="200">
        <v>64</v>
      </c>
      <c r="C224" s="214" t="s">
        <v>223</v>
      </c>
      <c r="D224" s="244"/>
      <c r="E224" s="282"/>
      <c r="F224" s="282"/>
      <c r="G224" s="243"/>
      <c r="H224" s="243"/>
      <c r="I224" s="260"/>
      <c r="O224" s="255"/>
      <c r="P224"/>
      <c r="Q224"/>
    </row>
    <row r="225" spans="1:17" ht="17.25" customHeight="1" x14ac:dyDescent="0.2">
      <c r="A225" s="168"/>
      <c r="B225" s="200">
        <v>65</v>
      </c>
      <c r="C225" s="214" t="s">
        <v>224</v>
      </c>
      <c r="D225" s="244"/>
      <c r="E225" s="282"/>
      <c r="F225" s="282"/>
      <c r="G225" s="243"/>
      <c r="H225" s="243"/>
      <c r="I225" s="260"/>
      <c r="O225" s="255"/>
      <c r="P225"/>
      <c r="Q225"/>
    </row>
    <row r="226" spans="1:17" ht="17.25" customHeight="1" x14ac:dyDescent="0.2">
      <c r="A226" s="168"/>
      <c r="B226" s="200">
        <v>66</v>
      </c>
      <c r="C226" s="214" t="s">
        <v>225</v>
      </c>
      <c r="D226" s="244"/>
      <c r="E226" s="282"/>
      <c r="F226" s="282"/>
      <c r="G226" s="243"/>
      <c r="H226" s="243"/>
      <c r="I226" s="260"/>
      <c r="O226" s="255"/>
      <c r="P226"/>
      <c r="Q226"/>
    </row>
    <row r="227" spans="1:17" ht="17.25" customHeight="1" x14ac:dyDescent="0.2">
      <c r="A227" s="167"/>
      <c r="B227" s="200">
        <v>67</v>
      </c>
      <c r="C227" s="215" t="s">
        <v>226</v>
      </c>
      <c r="D227" s="244"/>
      <c r="E227" s="282"/>
      <c r="F227" s="282"/>
      <c r="G227" s="243"/>
      <c r="H227" s="243"/>
      <c r="I227" s="260"/>
      <c r="O227" s="255"/>
      <c r="P227"/>
      <c r="Q227"/>
    </row>
    <row r="228" spans="1:17" ht="17.25" customHeight="1" x14ac:dyDescent="0.2">
      <c r="B228" s="200">
        <v>68</v>
      </c>
      <c r="C228" s="201" t="s">
        <v>231</v>
      </c>
      <c r="D228" s="244"/>
      <c r="E228" s="282"/>
      <c r="F228" s="282"/>
      <c r="G228" s="243"/>
      <c r="H228" s="243"/>
      <c r="I228" s="260"/>
      <c r="O228" s="255"/>
      <c r="P228"/>
      <c r="Q228"/>
    </row>
    <row r="229" spans="1:17" ht="17.25" customHeight="1" x14ac:dyDescent="0.2">
      <c r="B229" s="200">
        <v>69</v>
      </c>
      <c r="C229" s="201" t="s">
        <v>232</v>
      </c>
      <c r="D229" s="244"/>
      <c r="E229" s="282"/>
      <c r="F229" s="282"/>
      <c r="G229" s="243"/>
      <c r="H229" s="243"/>
      <c r="I229" s="260"/>
      <c r="O229" s="255"/>
      <c r="P229"/>
      <c r="Q229"/>
    </row>
    <row r="230" spans="1:17" ht="17.25" customHeight="1" x14ac:dyDescent="0.2">
      <c r="B230" s="200">
        <v>70</v>
      </c>
      <c r="C230" s="201" t="s">
        <v>233</v>
      </c>
      <c r="D230" s="244"/>
      <c r="E230" s="282"/>
      <c r="F230" s="282"/>
      <c r="G230" s="243"/>
      <c r="H230" s="243"/>
      <c r="I230" s="260"/>
      <c r="O230" s="255"/>
      <c r="P230"/>
      <c r="Q230"/>
    </row>
    <row r="231" spans="1:17" ht="17.25" customHeight="1" x14ac:dyDescent="0.2">
      <c r="B231" s="200">
        <v>71</v>
      </c>
      <c r="C231" s="201" t="s">
        <v>234</v>
      </c>
      <c r="D231" s="244"/>
      <c r="E231" s="282"/>
      <c r="F231" s="282"/>
      <c r="G231" s="243"/>
      <c r="H231" s="243"/>
      <c r="I231" s="260"/>
      <c r="O231" s="255"/>
      <c r="P231"/>
      <c r="Q231"/>
    </row>
    <row r="232" spans="1:17" ht="17.25" hidden="1" customHeight="1" x14ac:dyDescent="0.2">
      <c r="B232" s="80"/>
      <c r="C232" s="69"/>
      <c r="D232" s="244"/>
      <c r="E232" s="282"/>
      <c r="F232" s="282"/>
      <c r="G232" s="68"/>
      <c r="H232" s="243"/>
      <c r="I232" s="260"/>
      <c r="O232" s="255"/>
      <c r="P232"/>
      <c r="Q232"/>
    </row>
    <row r="233" spans="1:17" ht="17.25" hidden="1" customHeight="1" x14ac:dyDescent="0.2">
      <c r="B233" s="80"/>
      <c r="C233" s="69"/>
      <c r="D233" s="244"/>
      <c r="E233" s="282"/>
      <c r="F233" s="282"/>
      <c r="G233" s="68"/>
      <c r="H233" s="243"/>
      <c r="I233" s="260"/>
      <c r="O233" s="255"/>
      <c r="P233"/>
      <c r="Q233"/>
    </row>
    <row r="234" spans="1:17" ht="17.25" hidden="1" customHeight="1" x14ac:dyDescent="0.2">
      <c r="B234" s="80"/>
      <c r="C234" s="69"/>
      <c r="D234" s="244"/>
      <c r="E234" s="282"/>
      <c r="F234" s="282"/>
      <c r="G234" s="68"/>
      <c r="H234" s="243"/>
      <c r="I234" s="260"/>
      <c r="O234" s="255"/>
      <c r="P234"/>
      <c r="Q234"/>
    </row>
    <row r="235" spans="1:17" ht="17.25" hidden="1" customHeight="1" x14ac:dyDescent="0.2">
      <c r="B235" s="80"/>
      <c r="C235" s="69"/>
      <c r="D235" s="244"/>
      <c r="E235" s="282"/>
      <c r="F235" s="282"/>
      <c r="G235" s="68"/>
      <c r="H235" s="243"/>
      <c r="I235" s="260"/>
      <c r="O235" s="255"/>
      <c r="P235"/>
      <c r="Q235"/>
    </row>
    <row r="236" spans="1:17" ht="17.25" hidden="1" customHeight="1" x14ac:dyDescent="0.2">
      <c r="B236" s="80"/>
      <c r="C236" s="69"/>
      <c r="D236" s="244"/>
      <c r="E236" s="282"/>
      <c r="F236" s="282"/>
      <c r="G236" s="68"/>
      <c r="H236" s="243"/>
      <c r="I236" s="260"/>
      <c r="O236" s="255"/>
      <c r="P236"/>
      <c r="Q236"/>
    </row>
    <row r="237" spans="1:17" ht="17.25" hidden="1" customHeight="1" x14ac:dyDescent="0.2">
      <c r="B237" s="80"/>
      <c r="C237" s="69"/>
      <c r="D237" s="244"/>
      <c r="E237" s="282"/>
      <c r="F237" s="282"/>
      <c r="G237" s="68"/>
      <c r="H237" s="243"/>
      <c r="I237" s="260"/>
      <c r="O237" s="255"/>
      <c r="P237"/>
      <c r="Q237"/>
    </row>
    <row r="238" spans="1:17" ht="17.25" hidden="1" customHeight="1" x14ac:dyDescent="0.2">
      <c r="B238" s="80"/>
      <c r="C238" s="69"/>
      <c r="D238" s="244"/>
      <c r="E238" s="282"/>
      <c r="F238" s="282"/>
      <c r="G238" s="68"/>
      <c r="H238" s="243"/>
      <c r="I238" s="260"/>
      <c r="O238" s="255"/>
      <c r="P238"/>
      <c r="Q238"/>
    </row>
    <row r="239" spans="1:17" ht="17.25" hidden="1" customHeight="1" x14ac:dyDescent="0.2">
      <c r="B239" s="80"/>
      <c r="C239" s="69"/>
      <c r="D239" s="244"/>
      <c r="E239" s="282"/>
      <c r="F239" s="282"/>
      <c r="G239" s="68"/>
      <c r="H239" s="243"/>
      <c r="I239" s="260"/>
      <c r="O239" s="255"/>
      <c r="P239"/>
      <c r="Q239"/>
    </row>
    <row r="240" spans="1:17" ht="17.25" hidden="1" customHeight="1" x14ac:dyDescent="0.2">
      <c r="B240" s="80"/>
      <c r="C240" s="69"/>
      <c r="D240" s="244"/>
      <c r="E240" s="282"/>
      <c r="F240" s="282"/>
      <c r="G240" s="68"/>
      <c r="H240" s="243"/>
      <c r="I240" s="260"/>
      <c r="O240" s="255"/>
      <c r="P240"/>
      <c r="Q240"/>
    </row>
    <row r="241" spans="2:17" ht="17.25" hidden="1" customHeight="1" x14ac:dyDescent="0.2">
      <c r="B241" s="80"/>
      <c r="C241" s="81" t="s">
        <v>87</v>
      </c>
      <c r="D241" s="244"/>
      <c r="E241" s="282"/>
      <c r="F241" s="282"/>
      <c r="G241" s="68"/>
      <c r="H241" s="243"/>
      <c r="I241" s="260"/>
      <c r="O241" s="255"/>
      <c r="P241"/>
      <c r="Q241"/>
    </row>
    <row r="242" spans="2:17" ht="17.25" hidden="1" customHeight="1" x14ac:dyDescent="0.2">
      <c r="B242" s="80"/>
      <c r="C242" s="69"/>
      <c r="D242" s="244"/>
      <c r="E242" s="282"/>
      <c r="F242" s="282"/>
      <c r="G242" s="68"/>
      <c r="H242" s="243"/>
      <c r="I242" s="260"/>
      <c r="O242" s="255"/>
      <c r="P242"/>
      <c r="Q242"/>
    </row>
    <row r="243" spans="2:17" ht="17.25" hidden="1" customHeight="1" x14ac:dyDescent="0.2">
      <c r="B243" s="80"/>
      <c r="C243" s="69"/>
      <c r="D243" s="244"/>
      <c r="E243" s="282"/>
      <c r="F243" s="282"/>
      <c r="G243" s="68"/>
      <c r="H243" s="243"/>
      <c r="I243" s="260"/>
      <c r="O243" s="255"/>
      <c r="P243"/>
      <c r="Q243"/>
    </row>
    <row r="244" spans="2:17" ht="39" hidden="1" customHeight="1" x14ac:dyDescent="0.2">
      <c r="B244" s="67"/>
      <c r="C244" s="81" t="s">
        <v>86</v>
      </c>
      <c r="D244" s="244"/>
      <c r="E244" s="244"/>
      <c r="F244" s="244"/>
      <c r="G244" s="68"/>
      <c r="H244" s="243" t="s">
        <v>71</v>
      </c>
      <c r="I244" s="261"/>
      <c r="O244" s="254"/>
      <c r="P244"/>
      <c r="Q244"/>
    </row>
    <row r="245" spans="2:17" ht="17.25" hidden="1" customHeight="1" x14ac:dyDescent="0.25">
      <c r="B245" s="80">
        <v>161</v>
      </c>
      <c r="C245" s="70"/>
      <c r="D245" s="244"/>
      <c r="E245" s="244"/>
      <c r="F245" s="244"/>
      <c r="G245" s="68"/>
      <c r="H245" s="243"/>
      <c r="I245" s="261"/>
      <c r="O245" s="255"/>
      <c r="P245"/>
      <c r="Q245"/>
    </row>
    <row r="246" spans="2:17" ht="17.25" hidden="1" customHeight="1" x14ac:dyDescent="0.25">
      <c r="B246" s="80">
        <v>162</v>
      </c>
      <c r="C246" s="70"/>
      <c r="D246" s="244"/>
      <c r="E246" s="244"/>
      <c r="F246" s="244"/>
      <c r="G246" s="68"/>
      <c r="H246" s="243"/>
      <c r="I246" s="261"/>
      <c r="O246" s="255"/>
      <c r="P246"/>
      <c r="Q246"/>
    </row>
    <row r="247" spans="2:17" ht="17.25" hidden="1" customHeight="1" x14ac:dyDescent="0.25">
      <c r="B247" s="80">
        <v>163</v>
      </c>
      <c r="C247" s="70"/>
      <c r="D247" s="244"/>
      <c r="E247" s="244"/>
      <c r="F247" s="244"/>
      <c r="G247" s="68"/>
      <c r="H247" s="243"/>
      <c r="I247" s="261"/>
      <c r="O247" s="255"/>
      <c r="P247"/>
      <c r="Q247"/>
    </row>
    <row r="248" spans="2:17" ht="17.25" hidden="1" customHeight="1" x14ac:dyDescent="0.25">
      <c r="B248" s="80">
        <v>164</v>
      </c>
      <c r="C248" s="70"/>
      <c r="D248" s="244"/>
      <c r="E248" s="244"/>
      <c r="F248" s="244"/>
      <c r="G248" s="68"/>
      <c r="H248" s="243"/>
      <c r="I248" s="261"/>
      <c r="O248" s="255"/>
      <c r="P248"/>
      <c r="Q248"/>
    </row>
    <row r="249" spans="2:17" ht="17.25" hidden="1" customHeight="1" x14ac:dyDescent="0.25">
      <c r="B249" s="68"/>
      <c r="C249" s="82" t="s">
        <v>83</v>
      </c>
      <c r="D249" s="244"/>
      <c r="E249" s="244"/>
      <c r="F249" s="244"/>
      <c r="G249" s="68"/>
      <c r="H249" s="243"/>
      <c r="I249" s="261"/>
      <c r="O249" s="255"/>
      <c r="P249"/>
      <c r="Q249"/>
    </row>
    <row r="250" spans="2:17" ht="37.5" hidden="1" customHeight="1" x14ac:dyDescent="0.25">
      <c r="B250" s="80">
        <v>165</v>
      </c>
      <c r="C250" s="131"/>
      <c r="D250" s="244"/>
      <c r="E250" s="244"/>
      <c r="F250" s="244"/>
      <c r="G250" s="144"/>
      <c r="H250" s="243"/>
      <c r="I250" s="261"/>
      <c r="O250" s="255"/>
      <c r="P250"/>
      <c r="Q250"/>
    </row>
    <row r="251" spans="2:17" s="136" customFormat="1" ht="21" customHeight="1" x14ac:dyDescent="0.2">
      <c r="B251" s="132"/>
      <c r="C251" s="20" t="s">
        <v>134</v>
      </c>
      <c r="D251" s="133"/>
      <c r="E251" s="143">
        <v>42370</v>
      </c>
      <c r="F251" s="143" t="s">
        <v>133</v>
      </c>
      <c r="G251" s="140" t="s">
        <v>130</v>
      </c>
      <c r="H251" s="134"/>
      <c r="I251" s="171">
        <f>2392.4+234</f>
        <v>2626.4</v>
      </c>
      <c r="J251" s="135">
        <f>J221+J178+J146+J91+J45+J65</f>
        <v>7704.1</v>
      </c>
      <c r="K251" s="135">
        <f>K221+K146+K91</f>
        <v>2626.4</v>
      </c>
      <c r="L251" s="135">
        <f>J251+K251</f>
        <v>10330.5</v>
      </c>
      <c r="M251" s="135"/>
      <c r="N251" s="135"/>
      <c r="O251" s="138"/>
    </row>
    <row r="252" spans="2:17" ht="66.75" hidden="1" customHeight="1" x14ac:dyDescent="0.2">
      <c r="B252" s="111" t="s">
        <v>9</v>
      </c>
      <c r="C252" s="112" t="s">
        <v>61</v>
      </c>
      <c r="D252" s="113" t="s">
        <v>12</v>
      </c>
      <c r="E252" s="114"/>
      <c r="F252" s="114"/>
      <c r="G252" s="114"/>
      <c r="H252" s="114" t="s">
        <v>72</v>
      </c>
      <c r="I252" s="115">
        <f>SUM(I254:I256)</f>
        <v>0</v>
      </c>
      <c r="O252" s="95">
        <f>SUM(O254:O256)</f>
        <v>0</v>
      </c>
      <c r="Q252" s="25"/>
    </row>
    <row r="253" spans="2:17" s="19" customFormat="1" ht="14.25" hidden="1" customHeight="1" x14ac:dyDescent="0.25">
      <c r="B253" s="21"/>
      <c r="C253" s="22" t="s">
        <v>17</v>
      </c>
      <c r="D253" s="36"/>
      <c r="E253" s="39"/>
      <c r="F253" s="36"/>
      <c r="G253" s="41"/>
      <c r="H253" s="41"/>
      <c r="I253" s="44"/>
      <c r="J253" s="86"/>
      <c r="K253" s="86"/>
      <c r="L253" s="86"/>
      <c r="M253" s="86"/>
      <c r="N253" s="86"/>
      <c r="O253" s="93"/>
      <c r="P253" s="31"/>
      <c r="Q253" s="32"/>
    </row>
    <row r="254" spans="2:17" s="19" customFormat="1" ht="14.25" hidden="1" customHeight="1" x14ac:dyDescent="0.25">
      <c r="B254" s="23"/>
      <c r="C254" s="24" t="s">
        <v>18</v>
      </c>
      <c r="D254" s="38"/>
      <c r="E254" s="40"/>
      <c r="F254" s="38"/>
      <c r="G254" s="43"/>
      <c r="H254" s="43"/>
      <c r="I254" s="45"/>
      <c r="J254" s="86"/>
      <c r="K254" s="86"/>
      <c r="L254" s="86"/>
      <c r="M254" s="86"/>
      <c r="N254" s="86"/>
      <c r="O254" s="94"/>
      <c r="P254" s="31"/>
      <c r="Q254" s="32"/>
    </row>
    <row r="255" spans="2:17" s="19" customFormat="1" ht="14.25" hidden="1" customHeight="1" x14ac:dyDescent="0.25">
      <c r="B255" s="16"/>
      <c r="C255" s="20" t="s">
        <v>19</v>
      </c>
      <c r="D255" s="11"/>
      <c r="E255" s="17"/>
      <c r="F255" s="11"/>
      <c r="G255" s="18"/>
      <c r="H255" s="18"/>
      <c r="I255" s="46"/>
      <c r="J255" s="86"/>
      <c r="K255" s="86"/>
      <c r="L255" s="86"/>
      <c r="M255" s="86"/>
      <c r="N255" s="86"/>
      <c r="O255" s="92"/>
      <c r="P255" s="31"/>
      <c r="Q255" s="32"/>
    </row>
    <row r="256" spans="2:17" s="19" customFormat="1" ht="14.25" hidden="1" customHeight="1" x14ac:dyDescent="0.25">
      <c r="B256" s="16"/>
      <c r="C256" s="20" t="s">
        <v>20</v>
      </c>
      <c r="D256" s="11"/>
      <c r="E256" s="17"/>
      <c r="F256" s="11"/>
      <c r="G256" s="18"/>
      <c r="H256" s="18"/>
      <c r="I256" s="46">
        <f>I257</f>
        <v>0</v>
      </c>
      <c r="J256" s="86"/>
      <c r="K256" s="86"/>
      <c r="L256" s="86"/>
      <c r="M256" s="86"/>
      <c r="N256" s="86"/>
      <c r="O256" s="92">
        <f>O257</f>
        <v>0</v>
      </c>
      <c r="P256" s="31"/>
      <c r="Q256" s="32"/>
    </row>
    <row r="257" spans="2:17" s="19" customFormat="1" ht="57" hidden="1" customHeight="1" x14ac:dyDescent="0.25">
      <c r="B257" s="12" t="s">
        <v>21</v>
      </c>
      <c r="C257" s="13" t="s">
        <v>22</v>
      </c>
      <c r="D257" s="61"/>
      <c r="E257" s="11"/>
      <c r="F257" s="11"/>
      <c r="G257" s="284"/>
      <c r="H257" s="18"/>
      <c r="I257" s="47">
        <v>0</v>
      </c>
      <c r="J257" s="86"/>
      <c r="K257" s="86"/>
      <c r="L257" s="86"/>
      <c r="M257" s="86"/>
      <c r="N257" s="86"/>
      <c r="O257" s="96">
        <v>0</v>
      </c>
      <c r="P257" s="31"/>
      <c r="Q257" s="32"/>
    </row>
    <row r="258" spans="2:17" s="19" customFormat="1" ht="17.25" hidden="1" customHeight="1" x14ac:dyDescent="0.25">
      <c r="B258" s="80">
        <v>1</v>
      </c>
      <c r="C258" s="13"/>
      <c r="D258" s="35"/>
      <c r="E258" s="37"/>
      <c r="F258" s="37"/>
      <c r="G258" s="285"/>
      <c r="H258" s="42"/>
      <c r="I258" s="48"/>
      <c r="J258" s="86"/>
      <c r="K258" s="86"/>
      <c r="L258" s="86"/>
      <c r="M258" s="86"/>
      <c r="N258" s="86"/>
      <c r="O258" s="100"/>
      <c r="P258" s="31"/>
      <c r="Q258" s="32"/>
    </row>
    <row r="259" spans="2:17" s="19" customFormat="1" ht="17.25" hidden="1" customHeight="1" x14ac:dyDescent="0.25">
      <c r="B259" s="80">
        <v>2</v>
      </c>
      <c r="C259" s="13"/>
      <c r="D259" s="35"/>
      <c r="E259" s="37"/>
      <c r="F259" s="37"/>
      <c r="G259" s="285"/>
      <c r="H259" s="42"/>
      <c r="I259" s="48"/>
      <c r="J259" s="86"/>
      <c r="K259" s="86"/>
      <c r="L259" s="86"/>
      <c r="M259" s="86"/>
      <c r="N259" s="86"/>
      <c r="O259" s="100"/>
      <c r="P259" s="31"/>
      <c r="Q259" s="32"/>
    </row>
    <row r="260" spans="2:17" s="19" customFormat="1" ht="17.25" hidden="1" customHeight="1" x14ac:dyDescent="0.25">
      <c r="B260" s="80">
        <v>3</v>
      </c>
      <c r="C260" s="13"/>
      <c r="D260" s="35"/>
      <c r="E260" s="37"/>
      <c r="F260" s="37"/>
      <c r="G260" s="285"/>
      <c r="H260" s="42"/>
      <c r="I260" s="48"/>
      <c r="J260" s="86"/>
      <c r="K260" s="86"/>
      <c r="L260" s="86"/>
      <c r="M260" s="86"/>
      <c r="N260" s="86"/>
      <c r="O260" s="100"/>
      <c r="P260" s="31"/>
      <c r="Q260" s="32"/>
    </row>
    <row r="261" spans="2:17" s="19" customFormat="1" ht="17.25" hidden="1" customHeight="1" x14ac:dyDescent="0.25">
      <c r="B261" s="80">
        <v>4</v>
      </c>
      <c r="C261" s="13"/>
      <c r="D261" s="35"/>
      <c r="E261" s="37"/>
      <c r="F261" s="37"/>
      <c r="G261" s="285"/>
      <c r="H261" s="42"/>
      <c r="I261" s="48"/>
      <c r="J261" s="86"/>
      <c r="K261" s="86"/>
      <c r="L261" s="86"/>
      <c r="M261" s="86"/>
      <c r="N261" s="86"/>
      <c r="O261" s="100"/>
      <c r="P261" s="31"/>
      <c r="Q261" s="32"/>
    </row>
    <row r="262" spans="2:17" s="19" customFormat="1" ht="17.25" hidden="1" customHeight="1" x14ac:dyDescent="0.25">
      <c r="B262" s="80">
        <v>5</v>
      </c>
      <c r="C262" s="13"/>
      <c r="D262" s="35"/>
      <c r="E262" s="37"/>
      <c r="F262" s="37"/>
      <c r="G262" s="285"/>
      <c r="H262" s="42"/>
      <c r="I262" s="48"/>
      <c r="J262" s="86"/>
      <c r="K262" s="86"/>
      <c r="L262" s="86"/>
      <c r="M262" s="86"/>
      <c r="N262" s="86"/>
      <c r="O262" s="100"/>
      <c r="P262" s="31"/>
      <c r="Q262" s="32"/>
    </row>
    <row r="263" spans="2:17" s="19" customFormat="1" ht="17.25" hidden="1" customHeight="1" x14ac:dyDescent="0.25">
      <c r="B263" s="80">
        <v>6</v>
      </c>
      <c r="C263" s="13"/>
      <c r="D263" s="35"/>
      <c r="E263" s="37"/>
      <c r="F263" s="37"/>
      <c r="G263" s="285"/>
      <c r="H263" s="42"/>
      <c r="I263" s="48"/>
      <c r="J263" s="86"/>
      <c r="K263" s="86"/>
      <c r="L263" s="86"/>
      <c r="M263" s="86"/>
      <c r="N263" s="86"/>
      <c r="O263" s="100"/>
      <c r="P263" s="31"/>
      <c r="Q263" s="32"/>
    </row>
    <row r="264" spans="2:17" s="19" customFormat="1" ht="17.25" hidden="1" customHeight="1" x14ac:dyDescent="0.25">
      <c r="B264" s="80">
        <v>7</v>
      </c>
      <c r="C264" s="13"/>
      <c r="D264" s="35"/>
      <c r="E264" s="37"/>
      <c r="F264" s="37"/>
      <c r="G264" s="285"/>
      <c r="H264" s="42"/>
      <c r="I264" s="48"/>
      <c r="J264" s="86"/>
      <c r="K264" s="86"/>
      <c r="L264" s="86"/>
      <c r="M264" s="86"/>
      <c r="N264" s="86"/>
      <c r="O264" s="100"/>
      <c r="P264" s="31"/>
      <c r="Q264" s="32"/>
    </row>
    <row r="265" spans="2:17" s="19" customFormat="1" ht="17.25" hidden="1" customHeight="1" x14ac:dyDescent="0.25">
      <c r="B265" s="80">
        <v>8</v>
      </c>
      <c r="C265" s="13"/>
      <c r="D265" s="35"/>
      <c r="E265" s="37"/>
      <c r="F265" s="37"/>
      <c r="G265" s="285"/>
      <c r="H265" s="42"/>
      <c r="I265" s="48"/>
      <c r="J265" s="86"/>
      <c r="K265" s="86"/>
      <c r="L265" s="86"/>
      <c r="M265" s="86"/>
      <c r="N265" s="86"/>
      <c r="O265" s="100"/>
      <c r="P265" s="31"/>
      <c r="Q265" s="32"/>
    </row>
    <row r="266" spans="2:17" s="19" customFormat="1" ht="17.25" hidden="1" customHeight="1" x14ac:dyDescent="0.25">
      <c r="B266" s="80">
        <v>9</v>
      </c>
      <c r="C266" s="13"/>
      <c r="D266" s="35"/>
      <c r="E266" s="37"/>
      <c r="F266" s="37"/>
      <c r="G266" s="285"/>
      <c r="H266" s="42"/>
      <c r="I266" s="48"/>
      <c r="J266" s="86"/>
      <c r="K266" s="86"/>
      <c r="L266" s="86"/>
      <c r="M266" s="86"/>
      <c r="N266" s="86"/>
      <c r="O266" s="100"/>
      <c r="P266" s="31"/>
      <c r="Q266" s="32"/>
    </row>
    <row r="267" spans="2:17" s="19" customFormat="1" ht="17.25" hidden="1" customHeight="1" x14ac:dyDescent="0.25">
      <c r="B267" s="80">
        <v>10</v>
      </c>
      <c r="C267" s="13"/>
      <c r="D267" s="35"/>
      <c r="E267" s="37"/>
      <c r="F267" s="37"/>
      <c r="G267" s="285"/>
      <c r="H267" s="42"/>
      <c r="I267" s="48"/>
      <c r="J267" s="86"/>
      <c r="K267" s="86"/>
      <c r="L267" s="86"/>
      <c r="M267" s="86"/>
      <c r="N267" s="86"/>
      <c r="O267" s="100"/>
      <c r="P267" s="31"/>
      <c r="Q267" s="32"/>
    </row>
    <row r="268" spans="2:17" s="2" customFormat="1" ht="27" hidden="1" customHeight="1" x14ac:dyDescent="0.25">
      <c r="B268" s="50" t="s">
        <v>10</v>
      </c>
      <c r="C268" s="51"/>
      <c r="D268" s="52"/>
      <c r="E268" s="53"/>
      <c r="F268" s="53"/>
      <c r="G268" s="53"/>
      <c r="H268" s="54"/>
      <c r="I268" s="57"/>
      <c r="J268" s="86"/>
      <c r="K268" s="86"/>
      <c r="L268" s="86"/>
      <c r="M268" s="86"/>
      <c r="N268" s="86"/>
      <c r="O268" s="95"/>
      <c r="P268" s="25"/>
      <c r="Q268" s="25"/>
    </row>
    <row r="269" spans="2:17" s="19" customFormat="1" ht="14.25" hidden="1" customHeight="1" x14ac:dyDescent="0.25">
      <c r="B269" s="21"/>
      <c r="C269" s="22" t="s">
        <v>17</v>
      </c>
      <c r="D269" s="36"/>
      <c r="E269" s="39"/>
      <c r="F269" s="36"/>
      <c r="G269" s="41"/>
      <c r="H269" s="41"/>
      <c r="I269" s="44"/>
      <c r="J269" s="86"/>
      <c r="K269" s="86"/>
      <c r="L269" s="86"/>
      <c r="M269" s="86"/>
      <c r="N269" s="86"/>
      <c r="O269" s="93"/>
      <c r="P269" s="31"/>
      <c r="Q269" s="32"/>
    </row>
    <row r="270" spans="2:17" s="19" customFormat="1" ht="14.25" hidden="1" customHeight="1" x14ac:dyDescent="0.25">
      <c r="B270" s="23"/>
      <c r="C270" s="24" t="s">
        <v>18</v>
      </c>
      <c r="D270" s="38"/>
      <c r="E270" s="40"/>
      <c r="F270" s="38"/>
      <c r="G270" s="43"/>
      <c r="H270" s="43"/>
      <c r="I270" s="45"/>
      <c r="J270" s="86"/>
      <c r="K270" s="86"/>
      <c r="L270" s="86"/>
      <c r="M270" s="86"/>
      <c r="N270" s="86"/>
      <c r="O270" s="94"/>
      <c r="P270" s="31"/>
      <c r="Q270" s="32"/>
    </row>
    <row r="271" spans="2:17" s="19" customFormat="1" ht="14.25" hidden="1" customHeight="1" x14ac:dyDescent="0.25">
      <c r="B271" s="16"/>
      <c r="C271" s="20" t="s">
        <v>19</v>
      </c>
      <c r="D271" s="11"/>
      <c r="E271" s="17"/>
      <c r="F271" s="11"/>
      <c r="G271" s="18"/>
      <c r="H271" s="18"/>
      <c r="I271" s="46"/>
      <c r="J271" s="86"/>
      <c r="K271" s="86"/>
      <c r="L271" s="86"/>
      <c r="M271" s="86"/>
      <c r="N271" s="86"/>
      <c r="O271" s="92"/>
      <c r="P271" s="31"/>
      <c r="Q271" s="32"/>
    </row>
    <row r="272" spans="2:17" s="19" customFormat="1" ht="14.25" hidden="1" customHeight="1" x14ac:dyDescent="0.25">
      <c r="B272" s="16"/>
      <c r="C272" s="20" t="s">
        <v>20</v>
      </c>
      <c r="D272" s="11"/>
      <c r="E272" s="17"/>
      <c r="F272" s="11"/>
      <c r="G272" s="18"/>
      <c r="H272" s="18"/>
      <c r="I272" s="46"/>
      <c r="J272" s="86"/>
      <c r="K272" s="86"/>
      <c r="L272" s="86"/>
      <c r="M272" s="86"/>
      <c r="N272" s="86"/>
      <c r="O272" s="92"/>
      <c r="P272" s="31"/>
      <c r="Q272" s="32"/>
    </row>
    <row r="273" spans="1:17" s="19" customFormat="1" ht="16.5" hidden="1" customHeight="1" x14ac:dyDescent="0.25">
      <c r="B273" s="12"/>
      <c r="C273" s="14"/>
      <c r="D273" s="49"/>
      <c r="E273" s="11"/>
      <c r="F273" s="11"/>
      <c r="G273" s="18"/>
      <c r="H273" s="18"/>
      <c r="I273" s="47"/>
      <c r="J273" s="86"/>
      <c r="K273" s="86"/>
      <c r="L273" s="86"/>
      <c r="M273" s="86"/>
      <c r="N273" s="86"/>
      <c r="O273" s="96"/>
      <c r="P273" s="31"/>
      <c r="Q273" s="32"/>
    </row>
    <row r="274" spans="1:17" s="19" customFormat="1" ht="16.5" hidden="1" customHeight="1" x14ac:dyDescent="0.25">
      <c r="B274" s="12"/>
      <c r="C274" s="14"/>
      <c r="D274" s="49"/>
      <c r="E274" s="11"/>
      <c r="F274" s="11"/>
      <c r="G274" s="18"/>
      <c r="H274" s="18"/>
      <c r="I274" s="47"/>
      <c r="J274" s="86"/>
      <c r="K274" s="86"/>
      <c r="L274" s="86"/>
      <c r="M274" s="86"/>
      <c r="N274" s="86"/>
      <c r="O274" s="96"/>
      <c r="P274" s="31"/>
      <c r="Q274" s="32"/>
    </row>
    <row r="275" spans="1:17" ht="64.5" customHeight="1" x14ac:dyDescent="0.2">
      <c r="A275" s="147"/>
      <c r="B275" s="122" t="s">
        <v>23</v>
      </c>
      <c r="C275" s="123" t="s">
        <v>62</v>
      </c>
      <c r="D275" s="124" t="s">
        <v>12</v>
      </c>
      <c r="E275" s="126"/>
      <c r="F275" s="126"/>
      <c r="G275" s="126"/>
      <c r="H275" s="126" t="s">
        <v>102</v>
      </c>
      <c r="I275" s="128">
        <f>SUM(I277:I279)</f>
        <v>56233</v>
      </c>
      <c r="O275" s="101">
        <f>SUM(O277:O279)</f>
        <v>60000</v>
      </c>
      <c r="Q275" s="25"/>
    </row>
    <row r="276" spans="1:17" s="19" customFormat="1" ht="14.25" customHeight="1" x14ac:dyDescent="0.25">
      <c r="A276" s="145"/>
      <c r="B276" s="178"/>
      <c r="C276" s="179" t="s">
        <v>17</v>
      </c>
      <c r="D276" s="180"/>
      <c r="E276" s="181"/>
      <c r="F276" s="180"/>
      <c r="G276" s="182"/>
      <c r="H276" s="182"/>
      <c r="I276" s="169"/>
      <c r="J276" s="86"/>
      <c r="K276" s="86"/>
      <c r="L276" s="86"/>
      <c r="M276" s="86"/>
      <c r="N276" s="86"/>
      <c r="O276" s="93"/>
      <c r="P276" s="31"/>
      <c r="Q276" s="32"/>
    </row>
    <row r="277" spans="1:17" s="19" customFormat="1" ht="14.25" customHeight="1" x14ac:dyDescent="0.25">
      <c r="A277" s="145"/>
      <c r="B277" s="183"/>
      <c r="C277" s="184" t="s">
        <v>18</v>
      </c>
      <c r="D277" s="185"/>
      <c r="E277" s="186"/>
      <c r="F277" s="185"/>
      <c r="G277" s="187"/>
      <c r="H277" s="187"/>
      <c r="I277" s="170"/>
      <c r="J277" s="86"/>
      <c r="K277" s="86"/>
      <c r="L277" s="86"/>
      <c r="M277" s="86"/>
      <c r="N277" s="86"/>
      <c r="O277" s="94"/>
      <c r="P277" s="31"/>
      <c r="Q277" s="32"/>
    </row>
    <row r="278" spans="1:17" s="19" customFormat="1" ht="14.25" customHeight="1" x14ac:dyDescent="0.25">
      <c r="A278" s="145"/>
      <c r="B278" s="188"/>
      <c r="C278" s="189" t="s">
        <v>19</v>
      </c>
      <c r="D278" s="190"/>
      <c r="E278" s="191"/>
      <c r="F278" s="190"/>
      <c r="G278" s="192"/>
      <c r="H278" s="192"/>
      <c r="I278" s="193"/>
      <c r="J278" s="86"/>
      <c r="K278" s="86"/>
      <c r="L278" s="86"/>
      <c r="M278" s="86"/>
      <c r="N278" s="86"/>
      <c r="O278" s="92"/>
      <c r="P278" s="31"/>
      <c r="Q278" s="32"/>
    </row>
    <row r="279" spans="1:17" s="19" customFormat="1" ht="14.25" customHeight="1" x14ac:dyDescent="0.25">
      <c r="A279" s="145"/>
      <c r="B279" s="188"/>
      <c r="C279" s="189" t="s">
        <v>20</v>
      </c>
      <c r="D279" s="190"/>
      <c r="E279" s="191"/>
      <c r="F279" s="190"/>
      <c r="G279" s="192"/>
      <c r="H279" s="192"/>
      <c r="I279" s="193">
        <f>I280</f>
        <v>56233</v>
      </c>
      <c r="J279" s="86"/>
      <c r="K279" s="86"/>
      <c r="L279" s="86"/>
      <c r="M279" s="86"/>
      <c r="N279" s="86"/>
      <c r="O279" s="92">
        <f>O280</f>
        <v>60000</v>
      </c>
      <c r="P279" s="31"/>
      <c r="Q279" s="32"/>
    </row>
    <row r="280" spans="1:17" ht="63.75" customHeight="1" x14ac:dyDescent="0.25">
      <c r="A280" s="147"/>
      <c r="B280" s="216"/>
      <c r="C280" s="217" t="s">
        <v>26</v>
      </c>
      <c r="D280" s="190"/>
      <c r="E280" s="218"/>
      <c r="F280" s="190"/>
      <c r="G280" s="190" t="s">
        <v>132</v>
      </c>
      <c r="H280" s="192"/>
      <c r="I280" s="197">
        <f>I281+I305</f>
        <v>56233</v>
      </c>
      <c r="O280" s="96">
        <v>60000</v>
      </c>
      <c r="P280" s="31"/>
    </row>
    <row r="281" spans="1:17" s="19" customFormat="1" ht="15.75" customHeight="1" x14ac:dyDescent="0.2">
      <c r="A281" s="145"/>
      <c r="B281" s="200">
        <v>1</v>
      </c>
      <c r="C281" s="14" t="s">
        <v>103</v>
      </c>
      <c r="D281" s="286"/>
      <c r="E281" s="288">
        <v>42370</v>
      </c>
      <c r="F281" s="290" t="s">
        <v>101</v>
      </c>
      <c r="G281" s="290"/>
      <c r="H281" s="292"/>
      <c r="I281" s="294">
        <v>47902</v>
      </c>
      <c r="J281" s="86"/>
      <c r="K281" s="86"/>
      <c r="L281" s="86"/>
      <c r="M281" s="86"/>
      <c r="N281" s="86"/>
      <c r="O281" s="241"/>
      <c r="P281" s="31"/>
      <c r="Q281" s="32"/>
    </row>
    <row r="282" spans="1:17" s="19" customFormat="1" ht="15.75" customHeight="1" x14ac:dyDescent="0.2">
      <c r="A282" s="145"/>
      <c r="B282" s="200">
        <v>2</v>
      </c>
      <c r="C282" s="14" t="s">
        <v>104</v>
      </c>
      <c r="D282" s="287"/>
      <c r="E282" s="289"/>
      <c r="F282" s="291"/>
      <c r="G282" s="291"/>
      <c r="H282" s="293"/>
      <c r="I282" s="295"/>
      <c r="J282" s="86"/>
      <c r="K282" s="86"/>
      <c r="L282" s="86"/>
      <c r="M282" s="86"/>
      <c r="N282" s="86"/>
      <c r="O282" s="242"/>
      <c r="P282" s="31"/>
      <c r="Q282" s="32"/>
    </row>
    <row r="283" spans="1:17" s="19" customFormat="1" ht="15.75" customHeight="1" x14ac:dyDescent="0.2">
      <c r="A283" s="145"/>
      <c r="B283" s="200">
        <v>3</v>
      </c>
      <c r="C283" s="14" t="s">
        <v>105</v>
      </c>
      <c r="D283" s="287"/>
      <c r="E283" s="289"/>
      <c r="F283" s="291"/>
      <c r="G283" s="291"/>
      <c r="H283" s="293"/>
      <c r="I283" s="295"/>
      <c r="J283" s="86"/>
      <c r="K283" s="86"/>
      <c r="L283" s="86"/>
      <c r="M283" s="86"/>
      <c r="N283" s="86"/>
      <c r="O283" s="242"/>
      <c r="P283" s="31"/>
      <c r="Q283" s="32"/>
    </row>
    <row r="284" spans="1:17" s="19" customFormat="1" ht="15.75" customHeight="1" x14ac:dyDescent="0.2">
      <c r="A284" s="145"/>
      <c r="B284" s="200">
        <v>4</v>
      </c>
      <c r="C284" s="14" t="s">
        <v>106</v>
      </c>
      <c r="D284" s="287"/>
      <c r="E284" s="289"/>
      <c r="F284" s="291"/>
      <c r="G284" s="291"/>
      <c r="H284" s="293"/>
      <c r="I284" s="295"/>
      <c r="J284" s="86"/>
      <c r="K284" s="86"/>
      <c r="L284" s="86"/>
      <c r="M284" s="86"/>
      <c r="N284" s="86"/>
      <c r="O284" s="242"/>
      <c r="P284" s="31"/>
      <c r="Q284" s="32"/>
    </row>
    <row r="285" spans="1:17" s="19" customFormat="1" ht="15.75" customHeight="1" x14ac:dyDescent="0.2">
      <c r="A285" s="145"/>
      <c r="B285" s="200">
        <v>5</v>
      </c>
      <c r="C285" s="14" t="s">
        <v>107</v>
      </c>
      <c r="D285" s="287"/>
      <c r="E285" s="289"/>
      <c r="F285" s="291"/>
      <c r="G285" s="291"/>
      <c r="H285" s="293"/>
      <c r="I285" s="295"/>
      <c r="J285" s="86"/>
      <c r="K285" s="86"/>
      <c r="L285" s="86"/>
      <c r="M285" s="86"/>
      <c r="N285" s="86"/>
      <c r="O285" s="242"/>
      <c r="P285" s="31"/>
      <c r="Q285" s="32"/>
    </row>
    <row r="286" spans="1:17" s="19" customFormat="1" ht="15.75" customHeight="1" x14ac:dyDescent="0.2">
      <c r="A286" s="145"/>
      <c r="B286" s="200">
        <v>6</v>
      </c>
      <c r="C286" s="14" t="s">
        <v>108</v>
      </c>
      <c r="D286" s="287"/>
      <c r="E286" s="289"/>
      <c r="F286" s="291"/>
      <c r="G286" s="291"/>
      <c r="H286" s="293"/>
      <c r="I286" s="295"/>
      <c r="J286" s="86"/>
      <c r="K286" s="86"/>
      <c r="L286" s="86"/>
      <c r="M286" s="86"/>
      <c r="N286" s="86"/>
      <c r="O286" s="242"/>
      <c r="P286" s="31"/>
      <c r="Q286" s="32"/>
    </row>
    <row r="287" spans="1:17" s="19" customFormat="1" ht="15.75" customHeight="1" x14ac:dyDescent="0.2">
      <c r="A287" s="145"/>
      <c r="B287" s="200">
        <v>7</v>
      </c>
      <c r="C287" s="14" t="s">
        <v>109</v>
      </c>
      <c r="D287" s="287"/>
      <c r="E287" s="289"/>
      <c r="F287" s="291"/>
      <c r="G287" s="291"/>
      <c r="H287" s="293"/>
      <c r="I287" s="295"/>
      <c r="J287" s="86"/>
      <c r="K287" s="86"/>
      <c r="L287" s="86"/>
      <c r="M287" s="86"/>
      <c r="N287" s="86"/>
      <c r="O287" s="242"/>
      <c r="P287" s="31"/>
      <c r="Q287" s="32"/>
    </row>
    <row r="288" spans="1:17" s="19" customFormat="1" ht="15.75" customHeight="1" x14ac:dyDescent="0.2">
      <c r="A288" s="145"/>
      <c r="B288" s="200">
        <v>8</v>
      </c>
      <c r="C288" s="14" t="s">
        <v>110</v>
      </c>
      <c r="D288" s="287"/>
      <c r="E288" s="289"/>
      <c r="F288" s="291"/>
      <c r="G288" s="291"/>
      <c r="H288" s="293"/>
      <c r="I288" s="295"/>
      <c r="J288" s="86"/>
      <c r="K288" s="86"/>
      <c r="L288" s="86"/>
      <c r="M288" s="86"/>
      <c r="N288" s="86"/>
      <c r="O288" s="242"/>
      <c r="P288" s="31"/>
      <c r="Q288" s="32"/>
    </row>
    <row r="289" spans="1:17" s="19" customFormat="1" ht="15.75" customHeight="1" x14ac:dyDescent="0.2">
      <c r="A289" s="145"/>
      <c r="B289" s="200">
        <v>9</v>
      </c>
      <c r="C289" s="14" t="s">
        <v>111</v>
      </c>
      <c r="D289" s="287"/>
      <c r="E289" s="289"/>
      <c r="F289" s="291"/>
      <c r="G289" s="291"/>
      <c r="H289" s="293"/>
      <c r="I289" s="295"/>
      <c r="J289" s="86"/>
      <c r="K289" s="86"/>
      <c r="L289" s="86"/>
      <c r="M289" s="86"/>
      <c r="N289" s="86"/>
      <c r="O289" s="242"/>
      <c r="P289" s="31"/>
      <c r="Q289" s="32"/>
    </row>
    <row r="290" spans="1:17" s="19" customFormat="1" ht="15.75" customHeight="1" x14ac:dyDescent="0.2">
      <c r="A290" s="145"/>
      <c r="B290" s="200">
        <v>10</v>
      </c>
      <c r="C290" s="14" t="s">
        <v>112</v>
      </c>
      <c r="D290" s="287"/>
      <c r="E290" s="289"/>
      <c r="F290" s="291"/>
      <c r="G290" s="291"/>
      <c r="H290" s="293"/>
      <c r="I290" s="295"/>
      <c r="J290" s="86"/>
      <c r="K290" s="86"/>
      <c r="L290" s="86"/>
      <c r="M290" s="86"/>
      <c r="N290" s="86"/>
      <c r="O290" s="242"/>
      <c r="P290" s="31"/>
      <c r="Q290" s="32"/>
    </row>
    <row r="291" spans="1:17" s="19" customFormat="1" ht="15.75" customHeight="1" x14ac:dyDescent="0.2">
      <c r="A291" s="145"/>
      <c r="B291" s="200">
        <v>11</v>
      </c>
      <c r="C291" s="14" t="s">
        <v>113</v>
      </c>
      <c r="D291" s="287"/>
      <c r="E291" s="289"/>
      <c r="F291" s="291"/>
      <c r="G291" s="291"/>
      <c r="H291" s="293"/>
      <c r="I291" s="295"/>
      <c r="J291" s="86"/>
      <c r="K291" s="86"/>
      <c r="L291" s="86"/>
      <c r="M291" s="86"/>
      <c r="N291" s="86"/>
      <c r="O291" s="242"/>
      <c r="P291" s="31"/>
      <c r="Q291" s="32"/>
    </row>
    <row r="292" spans="1:17" s="19" customFormat="1" ht="15.75" customHeight="1" x14ac:dyDescent="0.2">
      <c r="A292" s="145"/>
      <c r="B292" s="200">
        <v>12</v>
      </c>
      <c r="C292" s="14" t="s">
        <v>114</v>
      </c>
      <c r="D292" s="287"/>
      <c r="E292" s="289"/>
      <c r="F292" s="291"/>
      <c r="G292" s="291"/>
      <c r="H292" s="293"/>
      <c r="I292" s="295"/>
      <c r="J292" s="86"/>
      <c r="K292" s="86"/>
      <c r="L292" s="86"/>
      <c r="M292" s="86"/>
      <c r="N292" s="86"/>
      <c r="O292" s="242"/>
      <c r="P292" s="31"/>
      <c r="Q292" s="32"/>
    </row>
    <row r="293" spans="1:17" s="19" customFormat="1" ht="15.75" customHeight="1" x14ac:dyDescent="0.2">
      <c r="A293" s="145"/>
      <c r="B293" s="200">
        <v>13</v>
      </c>
      <c r="C293" s="14" t="s">
        <v>115</v>
      </c>
      <c r="D293" s="287"/>
      <c r="E293" s="289"/>
      <c r="F293" s="291"/>
      <c r="G293" s="291"/>
      <c r="H293" s="293"/>
      <c r="I293" s="295"/>
      <c r="J293" s="86"/>
      <c r="K293" s="86"/>
      <c r="L293" s="86"/>
      <c r="M293" s="86"/>
      <c r="N293" s="86"/>
      <c r="O293" s="242"/>
      <c r="P293" s="31"/>
      <c r="Q293" s="32"/>
    </row>
    <row r="294" spans="1:17" s="19" customFormat="1" ht="15.75" customHeight="1" x14ac:dyDescent="0.2">
      <c r="A294" s="145"/>
      <c r="B294" s="200">
        <v>14</v>
      </c>
      <c r="C294" s="14" t="s">
        <v>116</v>
      </c>
      <c r="D294" s="287"/>
      <c r="E294" s="289"/>
      <c r="F294" s="291"/>
      <c r="G294" s="291"/>
      <c r="H294" s="293"/>
      <c r="I294" s="295"/>
      <c r="J294" s="86"/>
      <c r="K294" s="86"/>
      <c r="L294" s="86"/>
      <c r="M294" s="86"/>
      <c r="N294" s="86"/>
      <c r="O294" s="242"/>
      <c r="P294" s="31"/>
      <c r="Q294" s="32"/>
    </row>
    <row r="295" spans="1:17" s="19" customFormat="1" ht="15.75" customHeight="1" x14ac:dyDescent="0.2">
      <c r="A295" s="145"/>
      <c r="B295" s="200">
        <v>15</v>
      </c>
      <c r="C295" s="14" t="s">
        <v>117</v>
      </c>
      <c r="D295" s="287"/>
      <c r="E295" s="289"/>
      <c r="F295" s="291"/>
      <c r="G295" s="291"/>
      <c r="H295" s="293"/>
      <c r="I295" s="295"/>
      <c r="J295" s="86"/>
      <c r="K295" s="86"/>
      <c r="L295" s="86"/>
      <c r="M295" s="86"/>
      <c r="N295" s="86"/>
      <c r="O295" s="242"/>
      <c r="P295" s="31"/>
      <c r="Q295" s="32"/>
    </row>
    <row r="296" spans="1:17" s="19" customFormat="1" ht="15.75" customHeight="1" x14ac:dyDescent="0.2">
      <c r="A296" s="145"/>
      <c r="B296" s="200">
        <v>16</v>
      </c>
      <c r="C296" s="14" t="s">
        <v>118</v>
      </c>
      <c r="D296" s="287"/>
      <c r="E296" s="289"/>
      <c r="F296" s="291"/>
      <c r="G296" s="291"/>
      <c r="H296" s="293"/>
      <c r="I296" s="295"/>
      <c r="J296" s="86"/>
      <c r="K296" s="86"/>
      <c r="L296" s="86"/>
      <c r="M296" s="86"/>
      <c r="N296" s="86"/>
      <c r="O296" s="242"/>
      <c r="P296" s="31"/>
      <c r="Q296" s="32"/>
    </row>
    <row r="297" spans="1:17" s="19" customFormat="1" ht="15.75" customHeight="1" x14ac:dyDescent="0.2">
      <c r="A297" s="145"/>
      <c r="B297" s="200">
        <v>17</v>
      </c>
      <c r="C297" s="14" t="s">
        <v>131</v>
      </c>
      <c r="D297" s="287"/>
      <c r="E297" s="289"/>
      <c r="F297" s="291"/>
      <c r="G297" s="291"/>
      <c r="H297" s="293"/>
      <c r="I297" s="295"/>
      <c r="J297" s="86"/>
      <c r="K297" s="86"/>
      <c r="L297" s="86"/>
      <c r="M297" s="86"/>
      <c r="N297" s="86"/>
      <c r="O297" s="242"/>
      <c r="P297" s="31"/>
      <c r="Q297" s="32"/>
    </row>
    <row r="298" spans="1:17" s="19" customFormat="1" ht="15.75" customHeight="1" x14ac:dyDescent="0.2">
      <c r="A298" s="145"/>
      <c r="B298" s="200">
        <v>18</v>
      </c>
      <c r="C298" s="14" t="s">
        <v>119</v>
      </c>
      <c r="D298" s="287"/>
      <c r="E298" s="289"/>
      <c r="F298" s="291"/>
      <c r="G298" s="291"/>
      <c r="H298" s="293"/>
      <c r="I298" s="295"/>
      <c r="J298" s="86"/>
      <c r="K298" s="86"/>
      <c r="L298" s="86"/>
      <c r="M298" s="86"/>
      <c r="N298" s="86"/>
      <c r="O298" s="242"/>
      <c r="P298" s="31"/>
      <c r="Q298" s="32"/>
    </row>
    <row r="299" spans="1:17" s="19" customFormat="1" ht="15.75" customHeight="1" x14ac:dyDescent="0.2">
      <c r="A299" s="145"/>
      <c r="B299" s="200">
        <v>19</v>
      </c>
      <c r="C299" s="14" t="s">
        <v>120</v>
      </c>
      <c r="D299" s="287"/>
      <c r="E299" s="289"/>
      <c r="F299" s="291"/>
      <c r="G299" s="291"/>
      <c r="H299" s="293"/>
      <c r="I299" s="295"/>
      <c r="J299" s="86"/>
      <c r="K299" s="86"/>
      <c r="L299" s="86"/>
      <c r="M299" s="86"/>
      <c r="N299" s="86"/>
      <c r="O299" s="242"/>
      <c r="P299" s="31"/>
      <c r="Q299" s="32"/>
    </row>
    <row r="300" spans="1:17" s="19" customFormat="1" ht="15.75" customHeight="1" x14ac:dyDescent="0.2">
      <c r="A300" s="145"/>
      <c r="B300" s="200">
        <v>20</v>
      </c>
      <c r="C300" s="14" t="s">
        <v>121</v>
      </c>
      <c r="D300" s="287"/>
      <c r="E300" s="289"/>
      <c r="F300" s="291"/>
      <c r="G300" s="291"/>
      <c r="H300" s="293"/>
      <c r="I300" s="295"/>
      <c r="J300" s="86"/>
      <c r="K300" s="86"/>
      <c r="L300" s="86"/>
      <c r="M300" s="86"/>
      <c r="N300" s="86"/>
      <c r="O300" s="242"/>
      <c r="P300" s="31"/>
      <c r="Q300" s="32"/>
    </row>
    <row r="301" spans="1:17" s="19" customFormat="1" ht="15.75" customHeight="1" x14ac:dyDescent="0.2">
      <c r="A301" s="145"/>
      <c r="B301" s="200">
        <v>21</v>
      </c>
      <c r="C301" s="14" t="s">
        <v>122</v>
      </c>
      <c r="D301" s="287"/>
      <c r="E301" s="289"/>
      <c r="F301" s="291"/>
      <c r="G301" s="291"/>
      <c r="H301" s="293"/>
      <c r="I301" s="295"/>
      <c r="J301" s="86"/>
      <c r="K301" s="86"/>
      <c r="L301" s="86"/>
      <c r="M301" s="86"/>
      <c r="N301" s="86"/>
      <c r="O301" s="242"/>
      <c r="P301" s="31"/>
      <c r="Q301" s="32"/>
    </row>
    <row r="302" spans="1:17" s="19" customFormat="1" ht="16.5" hidden="1" customHeight="1" x14ac:dyDescent="0.2">
      <c r="A302" s="145"/>
      <c r="B302" s="200">
        <v>25</v>
      </c>
      <c r="C302" s="14"/>
      <c r="D302" s="287"/>
      <c r="E302" s="289"/>
      <c r="F302" s="291"/>
      <c r="G302" s="291"/>
      <c r="H302" s="293"/>
      <c r="I302" s="295"/>
      <c r="J302" s="86"/>
      <c r="K302" s="86"/>
      <c r="L302" s="86"/>
      <c r="M302" s="86"/>
      <c r="N302" s="86"/>
      <c r="O302" s="242"/>
      <c r="P302" s="31"/>
      <c r="Q302" s="32"/>
    </row>
    <row r="303" spans="1:17" s="19" customFormat="1" ht="16.5" hidden="1" customHeight="1" x14ac:dyDescent="0.2">
      <c r="A303" s="145"/>
      <c r="B303" s="200">
        <v>26</v>
      </c>
      <c r="C303" s="14"/>
      <c r="D303" s="287"/>
      <c r="E303" s="289"/>
      <c r="F303" s="291"/>
      <c r="G303" s="291"/>
      <c r="H303" s="293"/>
      <c r="I303" s="295"/>
      <c r="J303" s="86"/>
      <c r="K303" s="86"/>
      <c r="L303" s="86"/>
      <c r="M303" s="86"/>
      <c r="N303" s="86"/>
      <c r="O303" s="242"/>
      <c r="P303" s="31"/>
      <c r="Q303" s="32"/>
    </row>
    <row r="304" spans="1:17" s="19" customFormat="1" ht="16.5" hidden="1" customHeight="1" x14ac:dyDescent="0.2">
      <c r="A304" s="145"/>
      <c r="B304" s="200">
        <v>27</v>
      </c>
      <c r="C304" s="219"/>
      <c r="D304" s="287"/>
      <c r="E304" s="289"/>
      <c r="F304" s="291"/>
      <c r="G304" s="291"/>
      <c r="H304" s="293"/>
      <c r="I304" s="295"/>
      <c r="J304" s="86"/>
      <c r="K304" s="86"/>
      <c r="L304" s="86"/>
      <c r="M304" s="86"/>
      <c r="N304" s="86"/>
      <c r="O304" s="242"/>
      <c r="P304" s="31"/>
      <c r="Q304" s="32"/>
    </row>
    <row r="305" spans="1:17" s="142" customFormat="1" ht="21.75" customHeight="1" x14ac:dyDescent="0.2">
      <c r="A305" s="148"/>
      <c r="B305" s="220"/>
      <c r="C305" s="189" t="s">
        <v>134</v>
      </c>
      <c r="D305" s="221"/>
      <c r="E305" s="222">
        <v>42370</v>
      </c>
      <c r="F305" s="222">
        <v>42460</v>
      </c>
      <c r="G305" s="223" t="s">
        <v>130</v>
      </c>
      <c r="H305" s="223"/>
      <c r="I305" s="224">
        <v>8331</v>
      </c>
      <c r="J305" s="135"/>
      <c r="K305" s="135"/>
      <c r="L305" s="135"/>
      <c r="M305" s="135"/>
      <c r="N305" s="135"/>
      <c r="O305" s="141"/>
    </row>
    <row r="306" spans="1:17" ht="72.75" customHeight="1" x14ac:dyDescent="0.2">
      <c r="A306" s="147"/>
      <c r="B306" s="122" t="s">
        <v>24</v>
      </c>
      <c r="C306" s="123" t="s">
        <v>63</v>
      </c>
      <c r="D306" s="124" t="s">
        <v>12</v>
      </c>
      <c r="E306" s="126"/>
      <c r="F306" s="126"/>
      <c r="G306" s="126"/>
      <c r="H306" s="129" t="s">
        <v>155</v>
      </c>
      <c r="I306" s="127">
        <f>I308+I309+I310</f>
        <v>109443</v>
      </c>
      <c r="O306" s="137">
        <f>O308+O309+O310</f>
        <v>96544</v>
      </c>
      <c r="Q306" s="25"/>
    </row>
    <row r="307" spans="1:17" s="19" customFormat="1" ht="14.25" customHeight="1" x14ac:dyDescent="0.25">
      <c r="A307" s="145"/>
      <c r="B307" s="178"/>
      <c r="C307" s="179" t="s">
        <v>17</v>
      </c>
      <c r="D307" s="180"/>
      <c r="E307" s="181"/>
      <c r="F307" s="180"/>
      <c r="G307" s="182"/>
      <c r="H307" s="182"/>
      <c r="I307" s="169"/>
      <c r="J307" s="86"/>
      <c r="K307" s="86"/>
      <c r="L307" s="86"/>
      <c r="M307" s="86"/>
      <c r="N307" s="86"/>
      <c r="O307" s="93"/>
      <c r="P307" s="33"/>
    </row>
    <row r="308" spans="1:17" s="19" customFormat="1" ht="16.5" customHeight="1" x14ac:dyDescent="0.25">
      <c r="A308" s="145"/>
      <c r="B308" s="183"/>
      <c r="C308" s="184" t="s">
        <v>18</v>
      </c>
      <c r="D308" s="185"/>
      <c r="E308" s="186"/>
      <c r="F308" s="185"/>
      <c r="G308" s="187"/>
      <c r="H308" s="187"/>
      <c r="I308" s="170"/>
      <c r="J308" s="86"/>
      <c r="K308" s="86"/>
      <c r="L308" s="86"/>
      <c r="M308" s="86"/>
      <c r="N308" s="86"/>
      <c r="O308" s="94"/>
      <c r="P308" s="27"/>
      <c r="Q308" s="25"/>
    </row>
    <row r="309" spans="1:17" s="19" customFormat="1" ht="16.5" customHeight="1" x14ac:dyDescent="0.25">
      <c r="A309" s="145"/>
      <c r="B309" s="188"/>
      <c r="C309" s="189" t="s">
        <v>19</v>
      </c>
      <c r="D309" s="190"/>
      <c r="E309" s="191"/>
      <c r="F309" s="190"/>
      <c r="G309" s="192"/>
      <c r="H309" s="192"/>
      <c r="I309" s="193"/>
      <c r="J309" s="86"/>
      <c r="K309" s="86"/>
      <c r="L309" s="86"/>
      <c r="M309" s="86"/>
      <c r="N309" s="86"/>
      <c r="O309" s="92"/>
      <c r="P309" s="33"/>
    </row>
    <row r="310" spans="1:17" s="19" customFormat="1" ht="16.5" customHeight="1" x14ac:dyDescent="0.25">
      <c r="A310" s="145"/>
      <c r="B310" s="188"/>
      <c r="C310" s="189" t="s">
        <v>20</v>
      </c>
      <c r="D310" s="190"/>
      <c r="E310" s="191"/>
      <c r="F310" s="190"/>
      <c r="G310" s="192"/>
      <c r="H310" s="192"/>
      <c r="I310" s="193">
        <f>I311+I313+I315+I317+I318+I322+I323+I324</f>
        <v>109443</v>
      </c>
      <c r="J310" s="86"/>
      <c r="K310" s="86"/>
      <c r="L310" s="86"/>
      <c r="M310" s="86"/>
      <c r="N310" s="86"/>
      <c r="O310" s="92">
        <f>O311+O313+O315+O317+O318+O322+O323+O324</f>
        <v>96544</v>
      </c>
      <c r="P310" s="27"/>
      <c r="Q310" s="25"/>
    </row>
    <row r="311" spans="1:17" ht="187.5" customHeight="1" x14ac:dyDescent="0.2">
      <c r="A311" s="147"/>
      <c r="B311" s="194" t="s">
        <v>38</v>
      </c>
      <c r="C311" s="217" t="s">
        <v>147</v>
      </c>
      <c r="D311" s="177"/>
      <c r="E311" s="190" t="s">
        <v>145</v>
      </c>
      <c r="F311" s="190" t="s">
        <v>101</v>
      </c>
      <c r="G311" s="177" t="s">
        <v>148</v>
      </c>
      <c r="H311" s="195"/>
      <c r="I311" s="198">
        <v>180</v>
      </c>
      <c r="O311" s="97"/>
      <c r="P311" s="33"/>
      <c r="Q311" s="19"/>
    </row>
    <row r="312" spans="1:17" ht="21" customHeight="1" x14ac:dyDescent="0.2">
      <c r="A312" s="147"/>
      <c r="B312" s="194"/>
      <c r="C312" s="189" t="s">
        <v>200</v>
      </c>
      <c r="D312" s="177"/>
      <c r="E312" s="222">
        <v>42370</v>
      </c>
      <c r="F312" s="225" t="s">
        <v>146</v>
      </c>
      <c r="G312" s="223" t="s">
        <v>130</v>
      </c>
      <c r="H312" s="195"/>
      <c r="I312" s="226">
        <v>165</v>
      </c>
      <c r="O312" s="97"/>
      <c r="P312" s="33"/>
      <c r="Q312" s="19"/>
    </row>
    <row r="313" spans="1:17" ht="141.75" customHeight="1" x14ac:dyDescent="0.2">
      <c r="A313" s="147"/>
      <c r="B313" s="194" t="s">
        <v>39</v>
      </c>
      <c r="C313" s="217" t="s">
        <v>228</v>
      </c>
      <c r="D313" s="177"/>
      <c r="E313" s="190" t="s">
        <v>145</v>
      </c>
      <c r="F313" s="190" t="s">
        <v>101</v>
      </c>
      <c r="G313" s="177" t="s">
        <v>149</v>
      </c>
      <c r="H313" s="195"/>
      <c r="I313" s="198">
        <v>16</v>
      </c>
      <c r="O313" s="97"/>
      <c r="Q313" s="25"/>
    </row>
    <row r="314" spans="1:17" ht="27" hidden="1" customHeight="1" x14ac:dyDescent="0.2">
      <c r="A314" s="147"/>
      <c r="B314" s="194" t="s">
        <v>40</v>
      </c>
      <c r="C314" s="14" t="s">
        <v>36</v>
      </c>
      <c r="D314" s="177"/>
      <c r="E314" s="190"/>
      <c r="F314" s="190"/>
      <c r="G314" s="177"/>
      <c r="H314" s="195"/>
      <c r="I314" s="196"/>
      <c r="O314" s="102"/>
      <c r="P314" s="33"/>
      <c r="Q314" s="19"/>
    </row>
    <row r="315" spans="1:17" ht="122.25" customHeight="1" x14ac:dyDescent="0.2">
      <c r="A315" s="147"/>
      <c r="B315" s="194" t="s">
        <v>41</v>
      </c>
      <c r="C315" s="14" t="s">
        <v>150</v>
      </c>
      <c r="D315" s="177"/>
      <c r="E315" s="190" t="s">
        <v>145</v>
      </c>
      <c r="F315" s="190" t="s">
        <v>101</v>
      </c>
      <c r="G315" s="177" t="s">
        <v>151</v>
      </c>
      <c r="H315" s="195"/>
      <c r="I315" s="198">
        <v>75</v>
      </c>
      <c r="O315" s="97"/>
      <c r="Q315" s="25"/>
    </row>
    <row r="316" spans="1:17" ht="42" hidden="1" customHeight="1" x14ac:dyDescent="0.2">
      <c r="A316" s="147"/>
      <c r="B316" s="194" t="s">
        <v>76</v>
      </c>
      <c r="C316" s="14" t="s">
        <v>37</v>
      </c>
      <c r="D316" s="177"/>
      <c r="E316" s="190"/>
      <c r="F316" s="190"/>
      <c r="G316" s="177"/>
      <c r="H316" s="195"/>
      <c r="I316" s="196"/>
      <c r="O316" s="102"/>
      <c r="P316" s="33"/>
      <c r="Q316" s="19"/>
    </row>
    <row r="317" spans="1:17" ht="275.25" customHeight="1" x14ac:dyDescent="0.2">
      <c r="A317" s="147"/>
      <c r="B317" s="194" t="s">
        <v>77</v>
      </c>
      <c r="C317" s="217" t="s">
        <v>229</v>
      </c>
      <c r="D317" s="177"/>
      <c r="E317" s="190" t="s">
        <v>145</v>
      </c>
      <c r="F317" s="190" t="s">
        <v>101</v>
      </c>
      <c r="G317" s="177" t="s">
        <v>230</v>
      </c>
      <c r="H317" s="195"/>
      <c r="I317" s="198">
        <v>3784</v>
      </c>
      <c r="O317" s="97"/>
      <c r="Q317" s="25"/>
    </row>
    <row r="318" spans="1:17" ht="51.75" hidden="1" customHeight="1" x14ac:dyDescent="0.2">
      <c r="A318" s="147"/>
      <c r="B318" s="194" t="s">
        <v>78</v>
      </c>
      <c r="C318" s="14" t="s">
        <v>95</v>
      </c>
      <c r="D318" s="177"/>
      <c r="E318" s="190"/>
      <c r="F318" s="190"/>
      <c r="G318" s="177"/>
      <c r="H318" s="195"/>
      <c r="I318" s="198"/>
      <c r="O318" s="97"/>
      <c r="P318" s="33"/>
      <c r="Q318" s="19"/>
    </row>
    <row r="319" spans="1:17" ht="50.25" hidden="1" customHeight="1" x14ac:dyDescent="0.2">
      <c r="A319" s="147"/>
      <c r="B319" s="194" t="s">
        <v>79</v>
      </c>
      <c r="C319" s="14" t="s">
        <v>50</v>
      </c>
      <c r="D319" s="177"/>
      <c r="E319" s="190"/>
      <c r="F319" s="190"/>
      <c r="G319" s="177"/>
      <c r="H319" s="195"/>
      <c r="I319" s="198"/>
      <c r="O319" s="97"/>
      <c r="Q319" s="25"/>
    </row>
    <row r="320" spans="1:17" ht="47.25" hidden="1" customHeight="1" x14ac:dyDescent="0.2">
      <c r="A320" s="147"/>
      <c r="B320" s="194" t="s">
        <v>96</v>
      </c>
      <c r="C320" s="14" t="s">
        <v>51</v>
      </c>
      <c r="D320" s="177"/>
      <c r="E320" s="190"/>
      <c r="F320" s="190"/>
      <c r="G320" s="190"/>
      <c r="H320" s="195"/>
      <c r="I320" s="198"/>
      <c r="O320" s="97"/>
      <c r="P320" s="33"/>
      <c r="Q320" s="19"/>
    </row>
    <row r="321" spans="1:17" ht="33.75" hidden="1" customHeight="1" x14ac:dyDescent="0.2">
      <c r="A321" s="147"/>
      <c r="B321" s="194" t="s">
        <v>97</v>
      </c>
      <c r="C321" s="14" t="s">
        <v>52</v>
      </c>
      <c r="D321" s="177"/>
      <c r="E321" s="190"/>
      <c r="F321" s="190"/>
      <c r="G321" s="190"/>
      <c r="H321" s="195"/>
      <c r="I321" s="198"/>
      <c r="O321" s="97"/>
      <c r="Q321" s="25"/>
    </row>
    <row r="322" spans="1:17" ht="53.25" customHeight="1" x14ac:dyDescent="0.2">
      <c r="A322" s="147"/>
      <c r="B322" s="194" t="s">
        <v>152</v>
      </c>
      <c r="C322" s="14" t="s">
        <v>45</v>
      </c>
      <c r="D322" s="177"/>
      <c r="E322" s="190" t="s">
        <v>100</v>
      </c>
      <c r="F322" s="190" t="s">
        <v>101</v>
      </c>
      <c r="G322" s="177" t="s">
        <v>13</v>
      </c>
      <c r="H322" s="195"/>
      <c r="I322" s="198">
        <v>37508</v>
      </c>
      <c r="O322" s="97">
        <v>37544</v>
      </c>
      <c r="P322" s="33"/>
      <c r="Q322" s="19"/>
    </row>
    <row r="323" spans="1:17" ht="53.25" customHeight="1" x14ac:dyDescent="0.2">
      <c r="A323" s="147"/>
      <c r="B323" s="194" t="s">
        <v>153</v>
      </c>
      <c r="C323" s="14" t="s">
        <v>49</v>
      </c>
      <c r="D323" s="177"/>
      <c r="E323" s="190" t="s">
        <v>100</v>
      </c>
      <c r="F323" s="190" t="s">
        <v>101</v>
      </c>
      <c r="G323" s="177" t="s">
        <v>13</v>
      </c>
      <c r="H323" s="195"/>
      <c r="I323" s="198">
        <v>56850</v>
      </c>
      <c r="O323" s="97">
        <v>54000</v>
      </c>
      <c r="Q323" s="19"/>
    </row>
    <row r="324" spans="1:17" ht="53.25" customHeight="1" x14ac:dyDescent="0.25">
      <c r="A324" s="147"/>
      <c r="B324" s="297" t="s">
        <v>154</v>
      </c>
      <c r="C324" s="214" t="s">
        <v>46</v>
      </c>
      <c r="D324" s="227"/>
      <c r="E324" s="190" t="s">
        <v>100</v>
      </c>
      <c r="F324" s="190" t="s">
        <v>101</v>
      </c>
      <c r="G324" s="177" t="s">
        <v>14</v>
      </c>
      <c r="H324" s="227"/>
      <c r="I324" s="196">
        <v>11030</v>
      </c>
      <c r="O324" s="139">
        <v>5000</v>
      </c>
      <c r="P324" s="85"/>
      <c r="Q324" s="19"/>
    </row>
    <row r="325" spans="1:17" s="142" customFormat="1" ht="22.5" customHeight="1" x14ac:dyDescent="0.2">
      <c r="A325" s="148"/>
      <c r="B325" s="298"/>
      <c r="C325" s="189" t="s">
        <v>129</v>
      </c>
      <c r="D325" s="221"/>
      <c r="E325" s="222">
        <v>42370</v>
      </c>
      <c r="F325" s="222">
        <v>42460</v>
      </c>
      <c r="G325" s="223" t="s">
        <v>130</v>
      </c>
      <c r="H325" s="223"/>
      <c r="I325" s="224">
        <v>5900</v>
      </c>
      <c r="J325" s="135"/>
      <c r="K325" s="135"/>
      <c r="L325" s="135"/>
      <c r="M325" s="135"/>
      <c r="N325" s="135"/>
      <c r="O325" s="141"/>
    </row>
    <row r="326" spans="1:17" ht="79.5" customHeight="1" x14ac:dyDescent="0.2">
      <c r="A326" s="147"/>
      <c r="B326" s="149" t="s">
        <v>25</v>
      </c>
      <c r="C326" s="150" t="s">
        <v>64</v>
      </c>
      <c r="D326" s="151" t="s">
        <v>53</v>
      </c>
      <c r="E326" s="152"/>
      <c r="F326" s="152"/>
      <c r="G326" s="153"/>
      <c r="H326" s="153" t="s">
        <v>144</v>
      </c>
      <c r="I326" s="154">
        <f>SUM(I328:I330)</f>
        <v>10279</v>
      </c>
      <c r="O326" s="103">
        <f>SUM(O328:O330)</f>
        <v>0</v>
      </c>
      <c r="Q326" s="19"/>
    </row>
    <row r="327" spans="1:17" s="19" customFormat="1" ht="14.25" customHeight="1" x14ac:dyDescent="0.25">
      <c r="A327" s="145"/>
      <c r="B327" s="178"/>
      <c r="C327" s="179" t="s">
        <v>17</v>
      </c>
      <c r="D327" s="180"/>
      <c r="E327" s="181"/>
      <c r="F327" s="180"/>
      <c r="G327" s="182"/>
      <c r="H327" s="182"/>
      <c r="I327" s="228"/>
      <c r="J327" s="86"/>
      <c r="K327" s="86"/>
      <c r="L327" s="86"/>
      <c r="M327" s="86"/>
      <c r="N327" s="86"/>
      <c r="O327" s="104"/>
      <c r="P327" s="33"/>
    </row>
    <row r="328" spans="1:17" s="19" customFormat="1" ht="14.25" customHeight="1" x14ac:dyDescent="0.25">
      <c r="A328" s="145"/>
      <c r="B328" s="183"/>
      <c r="C328" s="184" t="s">
        <v>18</v>
      </c>
      <c r="D328" s="185"/>
      <c r="E328" s="186"/>
      <c r="F328" s="185"/>
      <c r="G328" s="187"/>
      <c r="H328" s="187"/>
      <c r="I328" s="229"/>
      <c r="J328" s="86"/>
      <c r="K328" s="86"/>
      <c r="L328" s="86"/>
      <c r="M328" s="86"/>
      <c r="N328" s="86"/>
      <c r="O328" s="105"/>
      <c r="P328" s="27"/>
    </row>
    <row r="329" spans="1:17" s="19" customFormat="1" ht="14.25" customHeight="1" x14ac:dyDescent="0.25">
      <c r="A329" s="145"/>
      <c r="B329" s="188"/>
      <c r="C329" s="189" t="s">
        <v>19</v>
      </c>
      <c r="D329" s="190"/>
      <c r="E329" s="191"/>
      <c r="F329" s="190"/>
      <c r="G329" s="192"/>
      <c r="H329" s="192"/>
      <c r="I329" s="230"/>
      <c r="J329" s="86"/>
      <c r="K329" s="86"/>
      <c r="L329" s="86"/>
      <c r="M329" s="86"/>
      <c r="N329" s="86"/>
      <c r="O329" s="106"/>
      <c r="P329" s="33"/>
    </row>
    <row r="330" spans="1:17" s="19" customFormat="1" ht="17.25" customHeight="1" x14ac:dyDescent="0.25">
      <c r="A330" s="145"/>
      <c r="B330" s="188"/>
      <c r="C330" s="189" t="s">
        <v>20</v>
      </c>
      <c r="D330" s="190"/>
      <c r="E330" s="191"/>
      <c r="F330" s="190"/>
      <c r="G330" s="192"/>
      <c r="H330" s="192"/>
      <c r="I330" s="231">
        <f>I331+I332+I333</f>
        <v>10279</v>
      </c>
      <c r="J330" s="86"/>
      <c r="K330" s="86"/>
      <c r="L330" s="86"/>
      <c r="M330" s="86"/>
      <c r="N330" s="86"/>
      <c r="O330" s="107">
        <v>0</v>
      </c>
      <c r="P330" s="27"/>
    </row>
    <row r="331" spans="1:17" ht="54" customHeight="1" x14ac:dyDescent="0.2">
      <c r="A331" s="147"/>
      <c r="B331" s="232" t="s">
        <v>54</v>
      </c>
      <c r="C331" s="14" t="s">
        <v>55</v>
      </c>
      <c r="D331" s="177"/>
      <c r="E331" s="190" t="s">
        <v>236</v>
      </c>
      <c r="F331" s="190" t="s">
        <v>101</v>
      </c>
      <c r="G331" s="286" t="s">
        <v>69</v>
      </c>
      <c r="H331" s="190"/>
      <c r="I331" s="233">
        <v>10279</v>
      </c>
      <c r="O331" s="108"/>
    </row>
    <row r="332" spans="1:17" ht="46.5" customHeight="1" x14ac:dyDescent="0.2">
      <c r="A332" s="147"/>
      <c r="B332" s="232" t="s">
        <v>56</v>
      </c>
      <c r="C332" s="14" t="s">
        <v>57</v>
      </c>
      <c r="D332" s="177"/>
      <c r="E332" s="190"/>
      <c r="F332" s="190"/>
      <c r="G332" s="287"/>
      <c r="H332" s="190"/>
      <c r="I332" s="233"/>
      <c r="O332" s="108"/>
    </row>
    <row r="333" spans="1:17" ht="46.5" customHeight="1" x14ac:dyDescent="0.2">
      <c r="A333" s="147"/>
      <c r="B333" s="232" t="s">
        <v>58</v>
      </c>
      <c r="C333" s="14" t="s">
        <v>59</v>
      </c>
      <c r="D333" s="177"/>
      <c r="E333" s="190"/>
      <c r="F333" s="190"/>
      <c r="G333" s="296"/>
      <c r="H333" s="190"/>
      <c r="I333" s="233"/>
      <c r="O333" s="108"/>
    </row>
    <row r="334" spans="1:17" ht="49.5" customHeight="1" x14ac:dyDescent="0.2">
      <c r="A334" s="147"/>
      <c r="B334" s="130" t="s">
        <v>27</v>
      </c>
      <c r="C334" s="123" t="s">
        <v>15</v>
      </c>
      <c r="D334" s="124" t="s">
        <v>44</v>
      </c>
      <c r="E334" s="126"/>
      <c r="F334" s="126"/>
      <c r="G334" s="126"/>
      <c r="H334" s="126" t="s">
        <v>99</v>
      </c>
      <c r="I334" s="127">
        <f>SUM(I336:I338)</f>
        <v>4988.7</v>
      </c>
      <c r="O334" s="95">
        <f>SUM(O336:O338)</f>
        <v>5000</v>
      </c>
      <c r="Q334" s="25"/>
    </row>
    <row r="335" spans="1:17" s="19" customFormat="1" ht="14.25" customHeight="1" x14ac:dyDescent="0.25">
      <c r="A335" s="145"/>
      <c r="B335" s="178"/>
      <c r="C335" s="179" t="s">
        <v>17</v>
      </c>
      <c r="D335" s="180"/>
      <c r="E335" s="181"/>
      <c r="F335" s="180"/>
      <c r="G335" s="182"/>
      <c r="H335" s="182"/>
      <c r="I335" s="169"/>
      <c r="J335" s="86"/>
      <c r="K335" s="86"/>
      <c r="L335" s="86"/>
      <c r="M335" s="86"/>
      <c r="N335" s="86"/>
      <c r="O335" s="93"/>
      <c r="P335" s="31"/>
      <c r="Q335" s="32"/>
    </row>
    <row r="336" spans="1:17" s="19" customFormat="1" ht="16.5" customHeight="1" x14ac:dyDescent="0.25">
      <c r="A336" s="145"/>
      <c r="B336" s="183"/>
      <c r="C336" s="184" t="s">
        <v>18</v>
      </c>
      <c r="D336" s="185"/>
      <c r="E336" s="186"/>
      <c r="F336" s="185"/>
      <c r="G336" s="187"/>
      <c r="H336" s="187"/>
      <c r="I336" s="170"/>
      <c r="J336" s="86"/>
      <c r="K336" s="86"/>
      <c r="L336" s="86"/>
      <c r="M336" s="86"/>
      <c r="N336" s="86"/>
      <c r="O336" s="94"/>
      <c r="P336" s="31"/>
      <c r="Q336" s="32"/>
    </row>
    <row r="337" spans="1:17" s="19" customFormat="1" ht="16.5" customHeight="1" x14ac:dyDescent="0.25">
      <c r="A337" s="145"/>
      <c r="B337" s="188"/>
      <c r="C337" s="189" t="s">
        <v>19</v>
      </c>
      <c r="D337" s="190"/>
      <c r="E337" s="191"/>
      <c r="F337" s="190"/>
      <c r="G337" s="192"/>
      <c r="H337" s="192"/>
      <c r="I337" s="193"/>
      <c r="J337" s="86"/>
      <c r="K337" s="86"/>
      <c r="L337" s="86"/>
      <c r="M337" s="86"/>
      <c r="N337" s="86"/>
      <c r="O337" s="92"/>
      <c r="P337" s="31"/>
      <c r="Q337" s="32"/>
    </row>
    <row r="338" spans="1:17" s="19" customFormat="1" ht="16.5" customHeight="1" x14ac:dyDescent="0.25">
      <c r="A338" s="145"/>
      <c r="B338" s="188"/>
      <c r="C338" s="189" t="s">
        <v>20</v>
      </c>
      <c r="D338" s="190"/>
      <c r="E338" s="191"/>
      <c r="F338" s="190"/>
      <c r="G338" s="192"/>
      <c r="H338" s="192"/>
      <c r="I338" s="193">
        <f>I339</f>
        <v>4988.7</v>
      </c>
      <c r="J338" s="86"/>
      <c r="K338" s="86"/>
      <c r="L338" s="86"/>
      <c r="M338" s="86"/>
      <c r="N338" s="86"/>
      <c r="O338" s="92">
        <f>O339</f>
        <v>5000</v>
      </c>
      <c r="P338" s="31"/>
      <c r="Q338" s="32"/>
    </row>
    <row r="339" spans="1:17" s="19" customFormat="1" ht="51" customHeight="1" x14ac:dyDescent="0.25">
      <c r="A339" s="145"/>
      <c r="B339" s="232" t="s">
        <v>29</v>
      </c>
      <c r="C339" s="14" t="s">
        <v>30</v>
      </c>
      <c r="D339" s="190"/>
      <c r="E339" s="218" t="s">
        <v>100</v>
      </c>
      <c r="F339" s="190" t="s">
        <v>101</v>
      </c>
      <c r="G339" s="190" t="s">
        <v>80</v>
      </c>
      <c r="H339" s="192"/>
      <c r="I339" s="197">
        <v>4988.7</v>
      </c>
      <c r="J339" s="86"/>
      <c r="K339" s="86"/>
      <c r="L339" s="86"/>
      <c r="M339" s="86"/>
      <c r="N339" s="86"/>
      <c r="O339" s="96">
        <v>5000</v>
      </c>
      <c r="P339" s="31"/>
      <c r="Q339" s="32"/>
    </row>
    <row r="340" spans="1:17" s="19" customFormat="1" ht="18" customHeight="1" x14ac:dyDescent="0.25">
      <c r="A340" s="145"/>
      <c r="B340" s="200">
        <v>1</v>
      </c>
      <c r="C340" s="14" t="s">
        <v>47</v>
      </c>
      <c r="D340" s="180"/>
      <c r="E340" s="181"/>
      <c r="F340" s="180"/>
      <c r="G340" s="286" t="s">
        <v>81</v>
      </c>
      <c r="H340" s="182"/>
      <c r="I340" s="234"/>
      <c r="J340" s="86"/>
      <c r="K340" s="86"/>
      <c r="L340" s="86"/>
      <c r="M340" s="86"/>
      <c r="N340" s="86"/>
      <c r="O340" s="109"/>
      <c r="P340" s="31"/>
      <c r="Q340" s="32"/>
    </row>
    <row r="341" spans="1:17" s="19" customFormat="1" ht="18" customHeight="1" x14ac:dyDescent="0.25">
      <c r="A341" s="145"/>
      <c r="B341" s="200">
        <v>2</v>
      </c>
      <c r="C341" s="14" t="s">
        <v>32</v>
      </c>
      <c r="D341" s="235"/>
      <c r="E341" s="236"/>
      <c r="F341" s="235"/>
      <c r="G341" s="287"/>
      <c r="H341" s="237"/>
      <c r="I341" s="238"/>
      <c r="J341" s="86"/>
      <c r="K341" s="86"/>
      <c r="L341" s="86"/>
      <c r="M341" s="86"/>
      <c r="N341" s="86"/>
      <c r="O341" s="100"/>
      <c r="P341" s="31"/>
      <c r="Q341" s="32"/>
    </row>
    <row r="342" spans="1:17" s="19" customFormat="1" ht="18" customHeight="1" x14ac:dyDescent="0.25">
      <c r="A342" s="145"/>
      <c r="B342" s="200">
        <v>3</v>
      </c>
      <c r="C342" s="14" t="s">
        <v>33</v>
      </c>
      <c r="D342" s="235"/>
      <c r="E342" s="236"/>
      <c r="F342" s="235"/>
      <c r="G342" s="287"/>
      <c r="H342" s="237"/>
      <c r="I342" s="238"/>
      <c r="J342" s="86"/>
      <c r="K342" s="86"/>
      <c r="L342" s="86"/>
      <c r="M342" s="86"/>
      <c r="N342" s="86"/>
      <c r="O342" s="100"/>
      <c r="P342" s="31"/>
      <c r="Q342" s="32"/>
    </row>
    <row r="343" spans="1:17" s="19" customFormat="1" ht="18" customHeight="1" x14ac:dyDescent="0.25">
      <c r="A343" s="145"/>
      <c r="B343" s="200">
        <v>4</v>
      </c>
      <c r="C343" s="14" t="s">
        <v>34</v>
      </c>
      <c r="D343" s="235"/>
      <c r="E343" s="236"/>
      <c r="F343" s="235"/>
      <c r="G343" s="287"/>
      <c r="H343" s="237"/>
      <c r="I343" s="238"/>
      <c r="J343" s="86"/>
      <c r="K343" s="86"/>
      <c r="L343" s="86"/>
      <c r="M343" s="86"/>
      <c r="N343" s="86"/>
      <c r="O343" s="100"/>
      <c r="P343" s="31"/>
      <c r="Q343" s="32"/>
    </row>
    <row r="344" spans="1:17" s="19" customFormat="1" ht="18" customHeight="1" x14ac:dyDescent="0.25">
      <c r="A344" s="145"/>
      <c r="B344" s="239">
        <v>5</v>
      </c>
      <c r="C344" s="14" t="s">
        <v>35</v>
      </c>
      <c r="D344" s="185"/>
      <c r="E344" s="186"/>
      <c r="F344" s="185"/>
      <c r="G344" s="296"/>
      <c r="H344" s="187"/>
      <c r="I344" s="170"/>
      <c r="J344" s="86"/>
      <c r="K344" s="86"/>
      <c r="L344" s="86"/>
      <c r="M344" s="86"/>
      <c r="N344" s="86"/>
      <c r="O344" s="94"/>
      <c r="P344" s="31"/>
      <c r="Q344" s="32"/>
    </row>
    <row r="345" spans="1:17" s="142" customFormat="1" ht="21.75" customHeight="1" x14ac:dyDescent="0.2">
      <c r="A345" s="148"/>
      <c r="B345" s="220"/>
      <c r="C345" s="189" t="s">
        <v>129</v>
      </c>
      <c r="D345" s="221"/>
      <c r="E345" s="240">
        <v>42370</v>
      </c>
      <c r="F345" s="225" t="s">
        <v>135</v>
      </c>
      <c r="G345" s="223" t="s">
        <v>130</v>
      </c>
      <c r="H345" s="223"/>
      <c r="I345" s="224">
        <v>889.62</v>
      </c>
      <c r="J345" s="135"/>
      <c r="K345" s="135"/>
      <c r="L345" s="135"/>
      <c r="M345" s="135"/>
      <c r="N345" s="135"/>
      <c r="O345" s="141"/>
    </row>
    <row r="346" spans="1:17" ht="52.5" customHeight="1" x14ac:dyDescent="0.2">
      <c r="A346" s="147"/>
      <c r="B346" s="130" t="s">
        <v>28</v>
      </c>
      <c r="C346" s="123" t="s">
        <v>16</v>
      </c>
      <c r="D346" s="124" t="s">
        <v>44</v>
      </c>
      <c r="E346" s="126"/>
      <c r="F346" s="126"/>
      <c r="G346" s="126"/>
      <c r="H346" s="126" t="s">
        <v>137</v>
      </c>
      <c r="I346" s="127">
        <f>SUM(I348:I350)</f>
        <v>23642</v>
      </c>
      <c r="O346" s="95">
        <f>SUM(O348:O350)</f>
        <v>17425</v>
      </c>
      <c r="Q346" s="25"/>
    </row>
    <row r="347" spans="1:17" s="19" customFormat="1" ht="14.25" customHeight="1" x14ac:dyDescent="0.25">
      <c r="A347" s="145"/>
      <c r="B347" s="178"/>
      <c r="C347" s="179" t="s">
        <v>17</v>
      </c>
      <c r="D347" s="180"/>
      <c r="E347" s="181"/>
      <c r="F347" s="180"/>
      <c r="G347" s="182"/>
      <c r="H347" s="182"/>
      <c r="I347" s="169"/>
      <c r="J347" s="86"/>
      <c r="K347" s="86"/>
      <c r="L347" s="86"/>
      <c r="M347" s="86"/>
      <c r="N347" s="86"/>
      <c r="O347" s="93"/>
      <c r="P347" s="31"/>
      <c r="Q347" s="32"/>
    </row>
    <row r="348" spans="1:17" s="19" customFormat="1" ht="14.25" customHeight="1" x14ac:dyDescent="0.25">
      <c r="A348" s="145"/>
      <c r="B348" s="183"/>
      <c r="C348" s="184" t="s">
        <v>18</v>
      </c>
      <c r="D348" s="185"/>
      <c r="E348" s="186"/>
      <c r="F348" s="185"/>
      <c r="G348" s="187"/>
      <c r="H348" s="187"/>
      <c r="I348" s="170"/>
      <c r="J348" s="86"/>
      <c r="K348" s="86"/>
      <c r="L348" s="86"/>
      <c r="M348" s="86"/>
      <c r="N348" s="86"/>
      <c r="O348" s="94"/>
      <c r="P348" s="31"/>
      <c r="Q348" s="32"/>
    </row>
    <row r="349" spans="1:17" s="19" customFormat="1" ht="14.25" customHeight="1" x14ac:dyDescent="0.25">
      <c r="A349" s="145"/>
      <c r="B349" s="188"/>
      <c r="C349" s="189" t="s">
        <v>19</v>
      </c>
      <c r="D349" s="190"/>
      <c r="E349" s="191"/>
      <c r="F349" s="190"/>
      <c r="G349" s="192"/>
      <c r="H349" s="192"/>
      <c r="I349" s="193"/>
      <c r="J349" s="86"/>
      <c r="K349" s="86"/>
      <c r="L349" s="86"/>
      <c r="M349" s="86"/>
      <c r="N349" s="86"/>
      <c r="O349" s="92"/>
      <c r="P349" s="31"/>
      <c r="Q349" s="32"/>
    </row>
    <row r="350" spans="1:17" s="19" customFormat="1" ht="14.25" customHeight="1" x14ac:dyDescent="0.25">
      <c r="A350" s="145"/>
      <c r="B350" s="188"/>
      <c r="C350" s="189" t="s">
        <v>20</v>
      </c>
      <c r="D350" s="190"/>
      <c r="E350" s="191"/>
      <c r="F350" s="190"/>
      <c r="G350" s="192"/>
      <c r="H350" s="192"/>
      <c r="I350" s="193">
        <f>I351</f>
        <v>23642</v>
      </c>
      <c r="J350" s="86"/>
      <c r="K350" s="86"/>
      <c r="L350" s="86"/>
      <c r="M350" s="86"/>
      <c r="N350" s="86"/>
      <c r="O350" s="92">
        <f>O351</f>
        <v>17425</v>
      </c>
      <c r="P350" s="31"/>
      <c r="Q350" s="32"/>
    </row>
    <row r="351" spans="1:17" s="19" customFormat="1" ht="88.5" customHeight="1" x14ac:dyDescent="0.25">
      <c r="A351" s="145"/>
      <c r="B351" s="232" t="s">
        <v>31</v>
      </c>
      <c r="C351" s="14" t="s">
        <v>123</v>
      </c>
      <c r="D351" s="190"/>
      <c r="E351" s="218" t="s">
        <v>100</v>
      </c>
      <c r="F351" s="190" t="s">
        <v>101</v>
      </c>
      <c r="G351" s="190" t="s">
        <v>207</v>
      </c>
      <c r="H351" s="192"/>
      <c r="I351" s="197">
        <v>23642</v>
      </c>
      <c r="J351" s="86"/>
      <c r="K351" s="86"/>
      <c r="L351" s="86"/>
      <c r="M351" s="86"/>
      <c r="N351" s="86"/>
      <c r="O351" s="96">
        <v>17425</v>
      </c>
      <c r="P351" s="31"/>
      <c r="Q351" s="32"/>
    </row>
    <row r="352" spans="1:17" s="142" customFormat="1" ht="29.25" customHeight="1" x14ac:dyDescent="0.2">
      <c r="A352" s="148"/>
      <c r="B352" s="220"/>
      <c r="C352" s="189" t="s">
        <v>129</v>
      </c>
      <c r="D352" s="221"/>
      <c r="E352" s="240">
        <v>42370</v>
      </c>
      <c r="F352" s="225" t="s">
        <v>136</v>
      </c>
      <c r="G352" s="223" t="s">
        <v>130</v>
      </c>
      <c r="H352" s="223"/>
      <c r="I352" s="224">
        <v>240.63</v>
      </c>
      <c r="J352" s="135"/>
      <c r="K352" s="135"/>
      <c r="L352" s="135"/>
      <c r="M352" s="135"/>
      <c r="N352" s="135"/>
      <c r="O352" s="102"/>
    </row>
    <row r="353" spans="2:17" s="19" customFormat="1" ht="18" customHeight="1" x14ac:dyDescent="0.25">
      <c r="B353" s="71"/>
      <c r="C353" s="72"/>
      <c r="D353" s="73"/>
      <c r="E353" s="74"/>
      <c r="F353" s="73"/>
      <c r="G353" s="75"/>
      <c r="H353" s="76"/>
      <c r="I353" s="77"/>
      <c r="J353" s="86"/>
      <c r="K353" s="86"/>
      <c r="L353" s="86"/>
      <c r="M353" s="86"/>
      <c r="N353" s="86"/>
      <c r="O353" s="110"/>
      <c r="P353" s="31"/>
      <c r="Q353" s="32"/>
    </row>
    <row r="354" spans="2:17" ht="35.25" hidden="1" customHeight="1" x14ac:dyDescent="0.25">
      <c r="B354" s="283" t="s">
        <v>48</v>
      </c>
      <c r="C354" s="283"/>
      <c r="D354" s="283"/>
      <c r="E354" s="283"/>
      <c r="F354" s="283"/>
      <c r="G354" s="283"/>
      <c r="H354" s="283"/>
      <c r="I354" s="283"/>
      <c r="P354"/>
      <c r="Q354"/>
    </row>
    <row r="356" spans="2:17" ht="18" hidden="1" customHeight="1" x14ac:dyDescent="0.25">
      <c r="B356" s="58" t="s">
        <v>124</v>
      </c>
      <c r="C356" s="59"/>
      <c r="P356"/>
      <c r="Q356"/>
    </row>
    <row r="357" spans="2:17" ht="18" hidden="1" customHeight="1" x14ac:dyDescent="0.25">
      <c r="B357" s="58" t="s">
        <v>125</v>
      </c>
      <c r="C357" s="59"/>
      <c r="P357"/>
      <c r="Q357"/>
    </row>
    <row r="358" spans="2:17" ht="18" hidden="1" customHeight="1" x14ac:dyDescent="0.25">
      <c r="B358" s="58" t="s">
        <v>42</v>
      </c>
      <c r="C358" s="60"/>
      <c r="P358"/>
      <c r="Q358"/>
    </row>
    <row r="359" spans="2:17" ht="18" hidden="1" customHeight="1" x14ac:dyDescent="0.25">
      <c r="B359" s="58" t="s">
        <v>43</v>
      </c>
      <c r="C359" s="60"/>
      <c r="P359"/>
      <c r="Q359"/>
    </row>
  </sheetData>
  <mergeCells count="50">
    <mergeCell ref="H1:I1"/>
    <mergeCell ref="H2:I2"/>
    <mergeCell ref="B3:I3"/>
    <mergeCell ref="B5:B7"/>
    <mergeCell ref="C5:C7"/>
    <mergeCell ref="D5:D7"/>
    <mergeCell ref="G5:G7"/>
    <mergeCell ref="H5:H7"/>
    <mergeCell ref="I5:I7"/>
    <mergeCell ref="E6:E7"/>
    <mergeCell ref="F6:F7"/>
    <mergeCell ref="B354:I354"/>
    <mergeCell ref="G257:G267"/>
    <mergeCell ref="D281:D304"/>
    <mergeCell ref="E281:E304"/>
    <mergeCell ref="F281:F304"/>
    <mergeCell ref="G281:G304"/>
    <mergeCell ref="H281:H304"/>
    <mergeCell ref="I281:I304"/>
    <mergeCell ref="G331:G333"/>
    <mergeCell ref="G340:G344"/>
    <mergeCell ref="B324:B325"/>
    <mergeCell ref="D244:D250"/>
    <mergeCell ref="E244:E250"/>
    <mergeCell ref="D38:D42"/>
    <mergeCell ref="E38:E42"/>
    <mergeCell ref="H44:H243"/>
    <mergeCell ref="G33:G42"/>
    <mergeCell ref="H38:H42"/>
    <mergeCell ref="H33:H37"/>
    <mergeCell ref="D44:D243"/>
    <mergeCell ref="E44:E243"/>
    <mergeCell ref="D33:D37"/>
    <mergeCell ref="E33:E37"/>
    <mergeCell ref="F33:F37"/>
    <mergeCell ref="F38:F42"/>
    <mergeCell ref="F44:F243"/>
    <mergeCell ref="O281:O304"/>
    <mergeCell ref="H244:H250"/>
    <mergeCell ref="F244:F250"/>
    <mergeCell ref="O5:O7"/>
    <mergeCell ref="O33:O37"/>
    <mergeCell ref="O38:O42"/>
    <mergeCell ref="O44:O243"/>
    <mergeCell ref="O244:O250"/>
    <mergeCell ref="I38:I42"/>
    <mergeCell ref="I44:I243"/>
    <mergeCell ref="I244:I250"/>
    <mergeCell ref="I33:I37"/>
    <mergeCell ref="G44:G231"/>
  </mergeCells>
  <printOptions horizontalCentered="1"/>
  <pageMargins left="0.47244094488188981" right="0.19685039370078741" top="0.41" bottom="0.38" header="0.17" footer="0.17"/>
  <pageSetup paperSize="9" scale="67" firstPageNumber="163" fitToHeight="0" orientation="landscape" r:id="rId1"/>
  <headerFooter scaleWithDoc="0"/>
  <ignoredErrors>
    <ignoredError sqref="I334 I252" formulaRange="1"/>
    <ignoredError sqref="H252 H334 H275 H14 H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на 2016</vt:lpstr>
      <vt:lpstr>'План на 2016'!Заголовки_для_печати</vt:lpstr>
      <vt:lpstr>'План на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Горюшкина Е.В.</cp:lastModifiedBy>
  <cp:lastPrinted>2016-10-14T08:22:27Z</cp:lastPrinted>
  <dcterms:created xsi:type="dcterms:W3CDTF">2005-05-11T09:34:44Z</dcterms:created>
  <dcterms:modified xsi:type="dcterms:W3CDTF">2019-12-25T09:01:42Z</dcterms:modified>
</cp:coreProperties>
</file>