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 tabRatio="694"/>
  </bookViews>
  <sheets>
    <sheet name="31.12.15" sheetId="49" r:id="rId1"/>
  </sheets>
  <definedNames>
    <definedName name="_xlnm.Print_Titles" localSheetId="0">'31.12.15'!$9:$11</definedName>
  </definedNames>
  <calcPr calcId="145621"/>
</workbook>
</file>

<file path=xl/calcChain.xml><?xml version="1.0" encoding="utf-8"?>
<calcChain xmlns="http://schemas.openxmlformats.org/spreadsheetml/2006/main">
  <c r="H95" i="49" l="1"/>
  <c r="H93" i="49" s="1"/>
  <c r="H75" i="49"/>
  <c r="H118" i="49"/>
  <c r="H73" i="49"/>
  <c r="H66" i="49"/>
  <c r="H70" i="49"/>
  <c r="H68" i="49"/>
  <c r="H63" i="49"/>
  <c r="H61" i="49"/>
  <c r="H50" i="49"/>
  <c r="H46" i="49"/>
  <c r="H41" i="49"/>
  <c r="H37" i="49"/>
  <c r="H27" i="49"/>
  <c r="H113" i="49"/>
  <c r="H107" i="49"/>
  <c r="H24" i="49" l="1"/>
  <c r="H22" i="49" s="1"/>
  <c r="H121" i="49"/>
  <c r="H115" i="49"/>
  <c r="H35" i="49"/>
  <c r="H32" i="49" s="1"/>
  <c r="H19" i="49"/>
  <c r="H81" i="49"/>
  <c r="H57" i="49"/>
  <c r="H21" i="49"/>
  <c r="H82" i="49"/>
  <c r="H85" i="49"/>
  <c r="H83" i="49" s="1"/>
  <c r="H58" i="49"/>
  <c r="H20" i="49"/>
  <c r="H91" i="49"/>
  <c r="H90" i="49"/>
  <c r="H89" i="49"/>
  <c r="H80" i="49" l="1"/>
  <c r="H55" i="49"/>
  <c r="H16" i="49"/>
  <c r="H105" i="49"/>
  <c r="H103" i="49" s="1"/>
  <c r="H59" i="49"/>
  <c r="H25" i="49"/>
  <c r="H87" i="49"/>
  <c r="H86" i="49"/>
  <c r="H15" i="49" l="1"/>
  <c r="H54" i="49"/>
  <c r="H13" i="49" l="1"/>
  <c r="H12" i="49" s="1"/>
</calcChain>
</file>

<file path=xl/sharedStrings.xml><?xml version="1.0" encoding="utf-8"?>
<sst xmlns="http://schemas.openxmlformats.org/spreadsheetml/2006/main" count="213" uniqueCount="102">
  <si>
    <t>№ п/п</t>
  </si>
  <si>
    <t>1</t>
  </si>
  <si>
    <t>2</t>
  </si>
  <si>
    <t>х</t>
  </si>
  <si>
    <t>Срок</t>
  </si>
  <si>
    <t xml:space="preserve">начала реализации
мероприятия в очередном финансовом году </t>
  </si>
  <si>
    <t xml:space="preserve">окончания реализации
мероприятия
в очередном финансовом году  </t>
  </si>
  <si>
    <t>Наименование подпрограммы,  основного мероприятия, мероприятия</t>
  </si>
  <si>
    <t xml:space="preserve">Ожидаемый непосредственный результат (краткое описание) от реализации подпрограммы, основного мероприятия, мероприятия в очередном финансовом году </t>
  </si>
  <si>
    <t>Исполнитель мероприятия (структурное подразделение администрации городского округа город Воронеж, иной главный распорядитель средств бюджета городского округа город Воронеж), Ф.И.О., должность исполнителя)</t>
  </si>
  <si>
    <t>Управление транспорта</t>
  </si>
  <si>
    <t>3</t>
  </si>
  <si>
    <t>Мероприятия: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</si>
  <si>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</si>
  <si>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</si>
  <si>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службы Заказчика</t>
  </si>
  <si>
    <t>Муниципальная программа "Развитие транспортной системы"</t>
  </si>
  <si>
    <t>1.1</t>
  </si>
  <si>
    <t>1.2</t>
  </si>
  <si>
    <t>1.3</t>
  </si>
  <si>
    <t>1.4</t>
  </si>
  <si>
    <t>1.5</t>
  </si>
  <si>
    <t>1.6</t>
  </si>
  <si>
    <t>Содержание автомобильных дорог городского округа город Воронеж  и искусственных сооружений на них</t>
  </si>
  <si>
    <t>2.1</t>
  </si>
  <si>
    <t>2.2</t>
  </si>
  <si>
    <t>2.3</t>
  </si>
  <si>
    <t>Капитальный ремонт и ремонт дворовых территорий многоквартирных домов , проездов к дворовым территориям многоквартирных домов</t>
  </si>
  <si>
    <t>Содание устойчивой и эффективной системы функционирования пассажирского транспорта, восстановление муниципального транспорта</t>
  </si>
  <si>
    <t>Повышение качества транспортного обслуживания населения городского округа город Воронеж</t>
  </si>
  <si>
    <t>Увеличение удельного веса муниципального транспорта в общем объеме перевозок, уменьшение убытков от работы электро и автотранспорта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</si>
  <si>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</si>
  <si>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</si>
  <si>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Основное мероприятие 1</t>
  </si>
  <si>
    <t xml:space="preserve">Подпрограмма 2"Развитие городского пассажирского транспорта"  </t>
  </si>
  <si>
    <t xml:space="preserve"> Подпрограмма 1 "Развитие  дорожного хозяйства"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</si>
  <si>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</si>
  <si>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</si>
  <si>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Повышение комфортности проживания граждан (с учетом обеспечения доступности маломобильных групп населения)</t>
  </si>
  <si>
    <t>Совершенствование системы контроля, управления пассажирским транспортом</t>
  </si>
  <si>
    <t xml:space="preserve">Управление дорожного хозяйства          </t>
  </si>
  <si>
    <t xml:space="preserve">Управление дорожного хозяйства         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</si>
  <si>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</si>
  <si>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</si>
  <si>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</si>
  <si>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</si>
  <si>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>Управа Ленинского района</t>
  </si>
  <si>
    <t>Управа Центрального района</t>
  </si>
  <si>
    <t>"Утверждаю"</t>
  </si>
  <si>
    <t>Всего, в т.ч.</t>
  </si>
  <si>
    <t>Управление строительной политики</t>
  </si>
  <si>
    <t>из них:</t>
  </si>
  <si>
    <t xml:space="preserve">Повышение комплексной безопасности и устойчивости транспортной системы </t>
  </si>
  <si>
    <t>1.7</t>
  </si>
  <si>
    <t>Строительство  ливневой канализации  по ул.Калачеевской</t>
  </si>
  <si>
    <t xml:space="preserve"> Удовлетворение потребности населения ,обеспечение безопасности дорожного движения</t>
  </si>
  <si>
    <t>Управление дорожного хозяйства</t>
  </si>
  <si>
    <t>Архипова И.В.</t>
  </si>
  <si>
    <t>01.01.2015</t>
  </si>
  <si>
    <t>31.12.2015</t>
  </si>
  <si>
    <t>01.12.2015</t>
  </si>
  <si>
    <t>Обеспечение исполнения требований Федерального закона от 05.04.2013 № 44-ФЗ «О контрактной системе в сфере закупок  товаров,работ, услуг для обеспечения государственных и муниципальных нужд "  и  других законодательных документов по вопросам размещения заказов на поставку товаров, выполнение работ и оказание услуг для государственных и муниципальных нужд в сфере дорожного хозяйства (МКУ "ГДДХиБ" )</t>
  </si>
  <si>
    <t>Всего по районам:</t>
  </si>
  <si>
    <t>0409 2418866 600</t>
  </si>
  <si>
    <t>0409 2418024 600</t>
  </si>
  <si>
    <t>0409 2418866 200</t>
  </si>
  <si>
    <t>0409 2438866 200</t>
  </si>
  <si>
    <t>0409 2438155 200</t>
  </si>
  <si>
    <t>0409 2418024 200</t>
  </si>
  <si>
    <t>0409 2418866 800</t>
  </si>
  <si>
    <t>0409 2418866 400</t>
  </si>
  <si>
    <t>0409 2418024 400</t>
  </si>
  <si>
    <t>28.04.2015</t>
  </si>
  <si>
    <t>0409 2410059 100</t>
  </si>
  <si>
    <t>0409 2410059 200</t>
  </si>
  <si>
    <t>0409 2410059 800</t>
  </si>
  <si>
    <t>0409 2418025 800</t>
  </si>
  <si>
    <t>Уточненные плановые бюджетные ассигнования на очередной финансовый год тыс.руб.</t>
  </si>
  <si>
    <t>Сокращение доли автодорог, на которых осуществляется движение в режиме перегрузки</t>
  </si>
  <si>
    <t>Увеличение протяженности автомобильных дорог  местного значения,  соответствующих нормативным требованиям</t>
  </si>
  <si>
    <t>0409 2418881 200</t>
  </si>
  <si>
    <t>Руководитель управления   дорожного хозяйства</t>
  </si>
  <si>
    <t>Управа Железнодорожного района, всего</t>
  </si>
  <si>
    <t>в том числе:</t>
  </si>
  <si>
    <t>Управа Коминтерновского района, всего</t>
  </si>
  <si>
    <t>Управа Левобережного района, всего</t>
  </si>
  <si>
    <t>Управа Ленинского района, всего</t>
  </si>
  <si>
    <t>Управа Советского района, всего</t>
  </si>
  <si>
    <t>_______________________ М.А.Оськин</t>
  </si>
  <si>
    <t>0408 2410059 600</t>
  </si>
  <si>
    <t>Поддержание надлежащего технического состояния автомобильных дорог и искусственных сооружений на них,обеспечение безопасности дорожного движения</t>
  </si>
  <si>
    <t>Восстановление транспортно-эксплуатационных характеристик автомобильных дорог, повышение безопасности дорожного движения</t>
  </si>
  <si>
    <t>Обновление парка техники способствует увеличению эффективности круглогодичной уборки городских дорог, улиц и тротуаров от снега и мусора</t>
  </si>
  <si>
    <t>0408 2428881 200</t>
  </si>
  <si>
    <t>0408 2428130 800</t>
  </si>
  <si>
    <t>Управление транспорта, всего</t>
  </si>
  <si>
    <t>Увеличение протяженности сетей муниципальной ливневой канализации</t>
  </si>
  <si>
    <t>Развитие современной улично-дорожной сети городского округа город Воронеж</t>
  </si>
  <si>
    <t xml:space="preserve">КБК (бюджет городского округа город Воронеж)
</t>
  </si>
  <si>
    <t>План реализации муниципальной программы городского округа город Воронеж "Развитие транспортной системы" на 2015 год</t>
  </si>
  <si>
    <t>(Решение Воронежской городской Думы  от 23.12.2015 № 112-IV "О внесении изменений в решение Воронежской городской Думы от 24.12.2014 № 1692-III "О бюджете гродского округа город Воронеж на 2015 год и плановый период 2016 и 2017 годов"")</t>
  </si>
  <si>
    <t>Городской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</si>
</sst>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177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Continuous" vertical="center" wrapText="1"/>
    </xf>
    <xf numFmtId="0" fontId="2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2" fillId="2" borderId="3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vertical="center" wrapText="1"/>
    </xf>
    <xf numFmtId="14" fontId="2" fillId="2" borderId="4" xfId="0" applyNumberFormat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vertical="center" wrapText="1"/>
    </xf>
    <xf numFmtId="49" fontId="5" fillId="2" borderId="1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right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/>
    </xf>
    <xf numFmtId="49" fontId="2" fillId="2" borderId="16" xfId="0" applyNumberFormat="1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view="pageLayout" zoomScale="75" zoomScaleNormal="100" zoomScalePageLayoutView="75" workbookViewId="0">
      <selection activeCell="A125" sqref="A125"/>
    </sheetView>
  </sheetViews>
  <sheetFormatPr defaultRowHeight="15.75" x14ac:dyDescent="0.25"/>
  <cols>
    <col min="1" max="1" width="8.7109375" style="1" customWidth="1"/>
    <col min="2" max="2" width="32.7109375" style="2" customWidth="1"/>
    <col min="3" max="3" width="32.28515625" style="2" customWidth="1"/>
    <col min="4" max="4" width="12.140625" style="13" customWidth="1"/>
    <col min="5" max="5" width="12" style="13" customWidth="1"/>
    <col min="6" max="6" width="33" style="3" customWidth="1"/>
    <col min="7" max="7" width="23.5703125" style="3" customWidth="1"/>
    <col min="8" max="8" width="23.5703125" style="64" customWidth="1"/>
    <col min="9" max="16384" width="9.140625" style="2"/>
  </cols>
  <sheetData>
    <row r="1" spans="1:8" ht="3.75" customHeight="1" x14ac:dyDescent="0.25"/>
    <row r="2" spans="1:8" s="5" customFormat="1" ht="27" customHeight="1" x14ac:dyDescent="0.3">
      <c r="A2" s="4"/>
      <c r="D2" s="14"/>
      <c r="E2" s="14"/>
      <c r="F2" s="6"/>
      <c r="G2" s="91" t="s">
        <v>48</v>
      </c>
      <c r="H2" s="65"/>
    </row>
    <row r="3" spans="1:8" s="5" customFormat="1" ht="63" customHeight="1" x14ac:dyDescent="0.3">
      <c r="A3" s="4"/>
      <c r="D3" s="14"/>
      <c r="E3" s="14"/>
      <c r="F3" s="6"/>
      <c r="G3" s="111" t="s">
        <v>81</v>
      </c>
      <c r="H3" s="111"/>
    </row>
    <row r="4" spans="1:8" s="5" customFormat="1" ht="23.25" customHeight="1" x14ac:dyDescent="0.3">
      <c r="A4" s="4"/>
      <c r="D4" s="14"/>
      <c r="E4" s="14"/>
      <c r="F4" s="6"/>
      <c r="G4" s="92" t="s">
        <v>88</v>
      </c>
      <c r="H4" s="65"/>
    </row>
    <row r="5" spans="1:8" s="5" customFormat="1" ht="14.25" customHeight="1" x14ac:dyDescent="0.3">
      <c r="A5" s="4"/>
      <c r="D5" s="14"/>
      <c r="E5" s="14"/>
      <c r="F5" s="6"/>
      <c r="G5" s="6"/>
      <c r="H5" s="66"/>
    </row>
    <row r="6" spans="1:8" ht="33" customHeight="1" x14ac:dyDescent="0.25">
      <c r="A6" s="150" t="s">
        <v>99</v>
      </c>
      <c r="B6" s="150"/>
      <c r="C6" s="150"/>
      <c r="D6" s="150"/>
      <c r="E6" s="150"/>
      <c r="F6" s="150"/>
      <c r="G6" s="150"/>
      <c r="H6" s="150"/>
    </row>
    <row r="7" spans="1:8" ht="39.75" customHeight="1" x14ac:dyDescent="0.25">
      <c r="A7" s="151" t="s">
        <v>100</v>
      </c>
      <c r="B7" s="151"/>
      <c r="C7" s="151"/>
      <c r="D7" s="151"/>
      <c r="E7" s="151"/>
      <c r="F7" s="151"/>
      <c r="G7" s="151"/>
      <c r="H7" s="151"/>
    </row>
    <row r="8" spans="1:8" ht="39.75" customHeight="1" x14ac:dyDescent="0.25">
      <c r="A8" s="108"/>
      <c r="B8" s="108"/>
      <c r="C8" s="108"/>
      <c r="D8" s="108"/>
      <c r="E8" s="108"/>
      <c r="F8" s="108"/>
      <c r="G8" s="109" t="s">
        <v>101</v>
      </c>
      <c r="H8" s="109"/>
    </row>
    <row r="9" spans="1:8" s="8" customFormat="1" ht="21" customHeight="1" x14ac:dyDescent="0.25">
      <c r="A9" s="115" t="s">
        <v>0</v>
      </c>
      <c r="B9" s="112" t="s">
        <v>7</v>
      </c>
      <c r="C9" s="112" t="s">
        <v>9</v>
      </c>
      <c r="D9" s="7" t="s">
        <v>4</v>
      </c>
      <c r="E9" s="7"/>
      <c r="F9" s="112" t="s">
        <v>8</v>
      </c>
      <c r="G9" s="112" t="s">
        <v>98</v>
      </c>
      <c r="H9" s="118" t="s">
        <v>77</v>
      </c>
    </row>
    <row r="10" spans="1:8" x14ac:dyDescent="0.25">
      <c r="A10" s="116"/>
      <c r="B10" s="112"/>
      <c r="C10" s="112"/>
      <c r="D10" s="118" t="s">
        <v>5</v>
      </c>
      <c r="E10" s="118" t="s">
        <v>6</v>
      </c>
      <c r="F10" s="112"/>
      <c r="G10" s="112"/>
      <c r="H10" s="166"/>
    </row>
    <row r="11" spans="1:8" s="8" customFormat="1" ht="114.75" customHeight="1" thickBot="1" x14ac:dyDescent="0.3">
      <c r="A11" s="117"/>
      <c r="B11" s="112"/>
      <c r="C11" s="112"/>
      <c r="D11" s="119"/>
      <c r="E11" s="119"/>
      <c r="F11" s="112"/>
      <c r="G11" s="112"/>
      <c r="H11" s="119"/>
    </row>
    <row r="12" spans="1:8" ht="51.75" customHeight="1" thickBot="1" x14ac:dyDescent="0.3">
      <c r="A12" s="28"/>
      <c r="B12" s="29" t="s">
        <v>16</v>
      </c>
      <c r="C12" s="30" t="s">
        <v>3</v>
      </c>
      <c r="D12" s="31" t="s">
        <v>3</v>
      </c>
      <c r="E12" s="30" t="s">
        <v>3</v>
      </c>
      <c r="F12" s="48" t="s">
        <v>52</v>
      </c>
      <c r="G12" s="30"/>
      <c r="H12" s="63">
        <f>H13+H93+H103</f>
        <v>566840.80000000005</v>
      </c>
    </row>
    <row r="13" spans="1:8" ht="52.5" customHeight="1" x14ac:dyDescent="0.25">
      <c r="A13" s="26" t="s">
        <v>1</v>
      </c>
      <c r="B13" s="21" t="s">
        <v>35</v>
      </c>
      <c r="C13" s="27"/>
      <c r="D13" s="23"/>
      <c r="E13" s="23"/>
      <c r="F13" s="48" t="s">
        <v>97</v>
      </c>
      <c r="G13" s="23"/>
      <c r="H13" s="106">
        <f>H15+H54+H75+H80+H83+H86</f>
        <v>398759.60000000003</v>
      </c>
    </row>
    <row r="14" spans="1:8" ht="24" customHeight="1" x14ac:dyDescent="0.25">
      <c r="A14" s="25"/>
      <c r="B14" s="10" t="s">
        <v>12</v>
      </c>
      <c r="C14" s="37"/>
      <c r="D14" s="105"/>
      <c r="E14" s="105"/>
      <c r="F14" s="49"/>
      <c r="G14" s="11"/>
      <c r="H14" s="61"/>
    </row>
    <row r="15" spans="1:8" ht="28.5" customHeight="1" x14ac:dyDescent="0.25">
      <c r="A15" s="128" t="s">
        <v>17</v>
      </c>
      <c r="B15" s="130" t="s">
        <v>23</v>
      </c>
      <c r="C15" s="100" t="s">
        <v>49</v>
      </c>
      <c r="D15" s="113" t="s">
        <v>58</v>
      </c>
      <c r="E15" s="113" t="s">
        <v>59</v>
      </c>
      <c r="F15" s="130" t="s">
        <v>90</v>
      </c>
      <c r="G15" s="11"/>
      <c r="H15" s="107">
        <f>H16+H25+H22</f>
        <v>170090.30000000002</v>
      </c>
    </row>
    <row r="16" spans="1:8" ht="33" customHeight="1" x14ac:dyDescent="0.25">
      <c r="A16" s="129"/>
      <c r="B16" s="131"/>
      <c r="C16" s="12" t="s">
        <v>41</v>
      </c>
      <c r="D16" s="114"/>
      <c r="E16" s="114"/>
      <c r="F16" s="131"/>
      <c r="G16" s="11"/>
      <c r="H16" s="107">
        <f>H18+H19+H20+H21</f>
        <v>101897.40000000001</v>
      </c>
    </row>
    <row r="17" spans="1:8" ht="14.25" customHeight="1" x14ac:dyDescent="0.25">
      <c r="A17" s="129"/>
      <c r="B17" s="131"/>
      <c r="C17" s="9" t="s">
        <v>51</v>
      </c>
      <c r="D17" s="99"/>
      <c r="E17" s="99"/>
      <c r="F17" s="131"/>
      <c r="G17" s="11"/>
      <c r="H17" s="61"/>
    </row>
    <row r="18" spans="1:8" ht="30.75" customHeight="1" x14ac:dyDescent="0.25">
      <c r="A18" s="129"/>
      <c r="B18" s="131"/>
      <c r="C18" s="101"/>
      <c r="D18" s="99"/>
      <c r="E18" s="99"/>
      <c r="F18" s="131"/>
      <c r="G18" s="11" t="s">
        <v>65</v>
      </c>
      <c r="H18" s="46">
        <v>2.9</v>
      </c>
    </row>
    <row r="19" spans="1:8" ht="24.75" customHeight="1" x14ac:dyDescent="0.25">
      <c r="A19" s="129"/>
      <c r="B19" s="131"/>
      <c r="C19" s="101"/>
      <c r="D19" s="99"/>
      <c r="E19" s="99"/>
      <c r="F19" s="131"/>
      <c r="G19" s="11" t="s">
        <v>69</v>
      </c>
      <c r="H19" s="46">
        <f>8877.1+921.1+1559.5+202.6</f>
        <v>11560.300000000001</v>
      </c>
    </row>
    <row r="20" spans="1:8" ht="23.25" customHeight="1" x14ac:dyDescent="0.25">
      <c r="A20" s="129"/>
      <c r="B20" s="131"/>
      <c r="C20" s="101"/>
      <c r="D20" s="99"/>
      <c r="E20" s="99"/>
      <c r="F20" s="131"/>
      <c r="G20" s="11" t="s">
        <v>68</v>
      </c>
      <c r="H20" s="46">
        <f>0.1+14058.6+5050.9+8818.5+89.9+434.1</f>
        <v>28452.1</v>
      </c>
    </row>
    <row r="21" spans="1:8" ht="24.75" customHeight="1" x14ac:dyDescent="0.25">
      <c r="A21" s="129"/>
      <c r="B21" s="131"/>
      <c r="C21" s="101"/>
      <c r="D21" s="99"/>
      <c r="E21" s="99"/>
      <c r="F21" s="131"/>
      <c r="G21" s="11" t="s">
        <v>76</v>
      </c>
      <c r="H21" s="46">
        <f>10692.8+51189.3</f>
        <v>61882.100000000006</v>
      </c>
    </row>
    <row r="22" spans="1:8" ht="25.5" customHeight="1" x14ac:dyDescent="0.25">
      <c r="A22" s="129"/>
      <c r="B22" s="131"/>
      <c r="C22" s="12" t="s">
        <v>10</v>
      </c>
      <c r="D22" s="105" t="s">
        <v>58</v>
      </c>
      <c r="E22" s="105" t="s">
        <v>59</v>
      </c>
      <c r="F22" s="131"/>
      <c r="G22" s="11"/>
      <c r="H22" s="107">
        <f>H24</f>
        <v>27750</v>
      </c>
    </row>
    <row r="23" spans="1:8" ht="18" customHeight="1" x14ac:dyDescent="0.25">
      <c r="A23" s="129"/>
      <c r="B23" s="131"/>
      <c r="C23" s="98" t="s">
        <v>51</v>
      </c>
      <c r="D23" s="113"/>
      <c r="E23" s="113"/>
      <c r="F23" s="131"/>
      <c r="G23" s="11"/>
      <c r="H23" s="46"/>
    </row>
    <row r="24" spans="1:8" ht="18.75" customHeight="1" x14ac:dyDescent="0.25">
      <c r="A24" s="129"/>
      <c r="B24" s="131"/>
      <c r="C24" s="100"/>
      <c r="D24" s="114"/>
      <c r="E24" s="114"/>
      <c r="F24" s="131"/>
      <c r="G24" s="11" t="s">
        <v>89</v>
      </c>
      <c r="H24" s="46">
        <f>26250+1500</f>
        <v>27750</v>
      </c>
    </row>
    <row r="25" spans="1:8" ht="16.5" customHeight="1" x14ac:dyDescent="0.25">
      <c r="A25" s="129"/>
      <c r="B25" s="131"/>
      <c r="C25" s="34" t="s">
        <v>62</v>
      </c>
      <c r="D25" s="35"/>
      <c r="E25" s="35"/>
      <c r="F25" s="131"/>
      <c r="G25" s="11"/>
      <c r="H25" s="107">
        <f>H27+H32+H37+H41+H46+H50</f>
        <v>40442.900000000009</v>
      </c>
    </row>
    <row r="26" spans="1:8" ht="20.25" customHeight="1" x14ac:dyDescent="0.25">
      <c r="A26" s="129"/>
      <c r="B26" s="131"/>
      <c r="C26" s="98" t="s">
        <v>51</v>
      </c>
      <c r="D26" s="104"/>
      <c r="E26" s="104"/>
      <c r="F26" s="131"/>
      <c r="G26" s="11"/>
      <c r="H26" s="46"/>
    </row>
    <row r="27" spans="1:8" ht="36.75" customHeight="1" x14ac:dyDescent="0.25">
      <c r="A27" s="129"/>
      <c r="B27" s="131"/>
      <c r="C27" s="12" t="s">
        <v>42</v>
      </c>
      <c r="D27" s="105" t="s">
        <v>58</v>
      </c>
      <c r="E27" s="105" t="s">
        <v>59</v>
      </c>
      <c r="F27" s="131"/>
      <c r="G27" s="11"/>
      <c r="H27" s="60">
        <f>H29+H30+H31</f>
        <v>5288.1</v>
      </c>
    </row>
    <row r="28" spans="1:8" ht="17.25" customHeight="1" x14ac:dyDescent="0.25">
      <c r="A28" s="129"/>
      <c r="B28" s="131"/>
      <c r="C28" s="98" t="s">
        <v>51</v>
      </c>
      <c r="D28" s="113"/>
      <c r="E28" s="113"/>
      <c r="F28" s="131"/>
      <c r="G28" s="11"/>
      <c r="H28" s="46"/>
    </row>
    <row r="29" spans="1:8" ht="24.75" customHeight="1" x14ac:dyDescent="0.25">
      <c r="A29" s="129"/>
      <c r="B29" s="131"/>
      <c r="C29" s="101"/>
      <c r="D29" s="114"/>
      <c r="E29" s="114"/>
      <c r="F29" s="131"/>
      <c r="G29" s="11" t="s">
        <v>63</v>
      </c>
      <c r="H29" s="46">
        <v>1785.1</v>
      </c>
    </row>
    <row r="30" spans="1:8" ht="24.75" customHeight="1" x14ac:dyDescent="0.25">
      <c r="A30" s="129"/>
      <c r="B30" s="131"/>
      <c r="C30" s="101"/>
      <c r="D30" s="99"/>
      <c r="E30" s="99"/>
      <c r="F30" s="131"/>
      <c r="G30" s="11" t="s">
        <v>68</v>
      </c>
      <c r="H30" s="46">
        <v>60</v>
      </c>
    </row>
    <row r="31" spans="1:8" ht="24.75" customHeight="1" x14ac:dyDescent="0.25">
      <c r="A31" s="129"/>
      <c r="B31" s="131"/>
      <c r="C31" s="101"/>
      <c r="D31" s="99"/>
      <c r="E31" s="99"/>
      <c r="F31" s="131"/>
      <c r="G31" s="11" t="s">
        <v>64</v>
      </c>
      <c r="H31" s="46">
        <v>3443</v>
      </c>
    </row>
    <row r="32" spans="1:8" ht="35.25" customHeight="1" x14ac:dyDescent="0.25">
      <c r="A32" s="129"/>
      <c r="B32" s="131"/>
      <c r="C32" s="12" t="s">
        <v>43</v>
      </c>
      <c r="D32" s="105" t="s">
        <v>58</v>
      </c>
      <c r="E32" s="105" t="s">
        <v>59</v>
      </c>
      <c r="F32" s="131"/>
      <c r="G32" s="11"/>
      <c r="H32" s="60">
        <f>H34+H35+H36</f>
        <v>6822.1</v>
      </c>
    </row>
    <row r="33" spans="1:8" ht="18" customHeight="1" x14ac:dyDescent="0.25">
      <c r="A33" s="129"/>
      <c r="B33" s="131"/>
      <c r="C33" s="98" t="s">
        <v>51</v>
      </c>
      <c r="D33" s="113"/>
      <c r="E33" s="113"/>
      <c r="F33" s="131"/>
      <c r="G33" s="11"/>
      <c r="H33" s="46"/>
    </row>
    <row r="34" spans="1:8" ht="28.5" customHeight="1" x14ac:dyDescent="0.25">
      <c r="A34" s="129"/>
      <c r="B34" s="131"/>
      <c r="C34" s="101"/>
      <c r="D34" s="114"/>
      <c r="E34" s="114"/>
      <c r="F34" s="131"/>
      <c r="G34" s="11" t="s">
        <v>63</v>
      </c>
      <c r="H34" s="46">
        <v>1925.1</v>
      </c>
    </row>
    <row r="35" spans="1:8" ht="28.5" customHeight="1" x14ac:dyDescent="0.25">
      <c r="A35" s="129"/>
      <c r="B35" s="131"/>
      <c r="C35" s="101"/>
      <c r="D35" s="99"/>
      <c r="E35" s="99"/>
      <c r="F35" s="131"/>
      <c r="G35" s="11" t="s">
        <v>64</v>
      </c>
      <c r="H35" s="46">
        <f>3500+1197</f>
        <v>4697</v>
      </c>
    </row>
    <row r="36" spans="1:8" ht="24" customHeight="1" x14ac:dyDescent="0.25">
      <c r="A36" s="129"/>
      <c r="B36" s="131"/>
      <c r="C36" s="101"/>
      <c r="D36" s="99"/>
      <c r="E36" s="99"/>
      <c r="F36" s="131"/>
      <c r="G36" s="11" t="s">
        <v>68</v>
      </c>
      <c r="H36" s="46">
        <v>200</v>
      </c>
    </row>
    <row r="37" spans="1:8" ht="31.5" x14ac:dyDescent="0.25">
      <c r="A37" s="129"/>
      <c r="B37" s="131"/>
      <c r="C37" s="12" t="s">
        <v>44</v>
      </c>
      <c r="D37" s="105" t="s">
        <v>58</v>
      </c>
      <c r="E37" s="105" t="s">
        <v>59</v>
      </c>
      <c r="F37" s="131"/>
      <c r="G37" s="11"/>
      <c r="H37" s="60">
        <f>H39+H40</f>
        <v>8337</v>
      </c>
    </row>
    <row r="38" spans="1:8" x14ac:dyDescent="0.25">
      <c r="A38" s="129"/>
      <c r="B38" s="131"/>
      <c r="C38" s="98" t="s">
        <v>51</v>
      </c>
      <c r="D38" s="113"/>
      <c r="E38" s="113"/>
      <c r="F38" s="131"/>
      <c r="G38" s="11"/>
      <c r="H38" s="60"/>
    </row>
    <row r="39" spans="1:8" ht="21" customHeight="1" x14ac:dyDescent="0.25">
      <c r="A39" s="129"/>
      <c r="B39" s="131"/>
      <c r="C39" s="101"/>
      <c r="D39" s="114"/>
      <c r="E39" s="114"/>
      <c r="F39" s="131"/>
      <c r="G39" s="11" t="s">
        <v>63</v>
      </c>
      <c r="H39" s="46">
        <v>2103</v>
      </c>
    </row>
    <row r="40" spans="1:8" ht="23.25" customHeight="1" x14ac:dyDescent="0.25">
      <c r="A40" s="129"/>
      <c r="B40" s="131"/>
      <c r="C40" s="101"/>
      <c r="D40" s="99"/>
      <c r="E40" s="99"/>
      <c r="F40" s="131"/>
      <c r="G40" s="11" t="s">
        <v>64</v>
      </c>
      <c r="H40" s="46">
        <v>6234</v>
      </c>
    </row>
    <row r="41" spans="1:8" ht="16.5" customHeight="1" x14ac:dyDescent="0.25">
      <c r="A41" s="129"/>
      <c r="B41" s="131"/>
      <c r="C41" s="12" t="s">
        <v>46</v>
      </c>
      <c r="D41" s="105" t="s">
        <v>58</v>
      </c>
      <c r="E41" s="105" t="s">
        <v>59</v>
      </c>
      <c r="F41" s="131"/>
      <c r="G41" s="11"/>
      <c r="H41" s="60">
        <f>H43+H44+H45</f>
        <v>4090.7</v>
      </c>
    </row>
    <row r="42" spans="1:8" ht="18.75" x14ac:dyDescent="0.25">
      <c r="A42" s="129"/>
      <c r="B42" s="131"/>
      <c r="C42" s="98" t="s">
        <v>51</v>
      </c>
      <c r="D42" s="113"/>
      <c r="E42" s="113"/>
      <c r="F42" s="131"/>
      <c r="G42" s="11"/>
      <c r="H42" s="61"/>
    </row>
    <row r="43" spans="1:8" ht="21.75" customHeight="1" x14ac:dyDescent="0.25">
      <c r="A43" s="129"/>
      <c r="B43" s="131"/>
      <c r="C43" s="101"/>
      <c r="D43" s="114"/>
      <c r="E43" s="114"/>
      <c r="F43" s="131"/>
      <c r="G43" s="11" t="s">
        <v>63</v>
      </c>
      <c r="H43" s="46">
        <v>2536.6</v>
      </c>
    </row>
    <row r="44" spans="1:8" ht="21.75" customHeight="1" x14ac:dyDescent="0.25">
      <c r="A44" s="129"/>
      <c r="B44" s="131"/>
      <c r="C44" s="101"/>
      <c r="D44" s="99"/>
      <c r="E44" s="99"/>
      <c r="F44" s="131"/>
      <c r="G44" s="11" t="s">
        <v>68</v>
      </c>
      <c r="H44" s="46">
        <v>455.1</v>
      </c>
    </row>
    <row r="45" spans="1:8" ht="21" customHeight="1" x14ac:dyDescent="0.25">
      <c r="A45" s="129"/>
      <c r="B45" s="131"/>
      <c r="C45" s="101"/>
      <c r="D45" s="99"/>
      <c r="E45" s="99"/>
      <c r="F45" s="131"/>
      <c r="G45" s="11" t="s">
        <v>64</v>
      </c>
      <c r="H45" s="46">
        <v>1099</v>
      </c>
    </row>
    <row r="46" spans="1:8" x14ac:dyDescent="0.25">
      <c r="A46" s="129"/>
      <c r="B46" s="131"/>
      <c r="C46" s="12" t="s">
        <v>45</v>
      </c>
      <c r="D46" s="105" t="s">
        <v>58</v>
      </c>
      <c r="E46" s="105" t="s">
        <v>59</v>
      </c>
      <c r="F46" s="131"/>
      <c r="G46" s="11"/>
      <c r="H46" s="60">
        <f>H48+H49</f>
        <v>9630.7000000000007</v>
      </c>
    </row>
    <row r="47" spans="1:8" ht="19.5" customHeight="1" x14ac:dyDescent="0.25">
      <c r="A47" s="129"/>
      <c r="B47" s="131"/>
      <c r="C47" s="98" t="s">
        <v>51</v>
      </c>
      <c r="D47" s="113"/>
      <c r="E47" s="113"/>
      <c r="F47" s="131"/>
      <c r="G47" s="11"/>
      <c r="H47" s="60"/>
    </row>
    <row r="48" spans="1:8" ht="21" customHeight="1" x14ac:dyDescent="0.25">
      <c r="A48" s="129"/>
      <c r="B48" s="131"/>
      <c r="C48" s="102"/>
      <c r="D48" s="114"/>
      <c r="E48" s="114"/>
      <c r="F48" s="131"/>
      <c r="G48" s="11" t="s">
        <v>63</v>
      </c>
      <c r="H48" s="46">
        <v>2101.6999999999998</v>
      </c>
    </row>
    <row r="49" spans="1:8" ht="21" customHeight="1" x14ac:dyDescent="0.25">
      <c r="A49" s="129"/>
      <c r="B49" s="131"/>
      <c r="C49" s="102"/>
      <c r="D49" s="99"/>
      <c r="E49" s="99"/>
      <c r="F49" s="131"/>
      <c r="G49" s="11" t="s">
        <v>64</v>
      </c>
      <c r="H49" s="46">
        <v>7529</v>
      </c>
    </row>
    <row r="50" spans="1:8" ht="33.75" customHeight="1" x14ac:dyDescent="0.25">
      <c r="A50" s="129"/>
      <c r="B50" s="131"/>
      <c r="C50" s="12" t="s">
        <v>47</v>
      </c>
      <c r="D50" s="105" t="s">
        <v>58</v>
      </c>
      <c r="E50" s="105" t="s">
        <v>59</v>
      </c>
      <c r="F50" s="131"/>
      <c r="G50" s="11"/>
      <c r="H50" s="60">
        <f>H52+H53</f>
        <v>6274.3</v>
      </c>
    </row>
    <row r="51" spans="1:8" ht="18" customHeight="1" x14ac:dyDescent="0.25">
      <c r="A51" s="129"/>
      <c r="B51" s="131"/>
      <c r="C51" s="98" t="s">
        <v>51</v>
      </c>
      <c r="D51" s="113"/>
      <c r="E51" s="113"/>
      <c r="F51" s="131"/>
      <c r="G51" s="11"/>
      <c r="H51" s="46"/>
    </row>
    <row r="52" spans="1:8" ht="22.5" customHeight="1" x14ac:dyDescent="0.25">
      <c r="A52" s="129"/>
      <c r="B52" s="131"/>
      <c r="C52" s="101"/>
      <c r="D52" s="114"/>
      <c r="E52" s="114"/>
      <c r="F52" s="131"/>
      <c r="G52" s="11" t="s">
        <v>63</v>
      </c>
      <c r="H52" s="46">
        <v>1977.3</v>
      </c>
    </row>
    <row r="53" spans="1:8" ht="20.25" customHeight="1" x14ac:dyDescent="0.25">
      <c r="A53" s="85"/>
      <c r="B53" s="76"/>
      <c r="C53" s="79"/>
      <c r="D53" s="74"/>
      <c r="E53" s="74"/>
      <c r="F53" s="84"/>
      <c r="G53" s="11" t="s">
        <v>64</v>
      </c>
      <c r="H53" s="46">
        <v>4297</v>
      </c>
    </row>
    <row r="54" spans="1:8" ht="33.75" customHeight="1" x14ac:dyDescent="0.25">
      <c r="A54" s="128" t="s">
        <v>18</v>
      </c>
      <c r="B54" s="130" t="s">
        <v>36</v>
      </c>
      <c r="C54" s="78" t="s">
        <v>49</v>
      </c>
      <c r="D54" s="19"/>
      <c r="E54" s="19"/>
      <c r="F54" s="130" t="s">
        <v>91</v>
      </c>
      <c r="G54" s="11"/>
      <c r="H54" s="53">
        <f>H55+H59</f>
        <v>121328.09999999999</v>
      </c>
    </row>
    <row r="55" spans="1:8" ht="34.5" customHeight="1" x14ac:dyDescent="0.25">
      <c r="A55" s="129"/>
      <c r="B55" s="131"/>
      <c r="C55" s="17" t="s">
        <v>40</v>
      </c>
      <c r="D55" s="72" t="s">
        <v>58</v>
      </c>
      <c r="E55" s="72" t="s">
        <v>59</v>
      </c>
      <c r="F55" s="131"/>
      <c r="G55" s="11"/>
      <c r="H55" s="60">
        <f>H57+H58</f>
        <v>113128.49999999999</v>
      </c>
    </row>
    <row r="56" spans="1:8" ht="18" customHeight="1" x14ac:dyDescent="0.25">
      <c r="A56" s="129"/>
      <c r="B56" s="131"/>
      <c r="C56" s="9" t="s">
        <v>51</v>
      </c>
      <c r="D56" s="15"/>
      <c r="E56" s="113"/>
      <c r="F56" s="131"/>
      <c r="G56" s="11"/>
      <c r="H56" s="46"/>
    </row>
    <row r="57" spans="1:8" ht="24" customHeight="1" x14ac:dyDescent="0.25">
      <c r="A57" s="129"/>
      <c r="B57" s="131"/>
      <c r="C57" s="103"/>
      <c r="D57" s="16"/>
      <c r="E57" s="114"/>
      <c r="F57" s="131"/>
      <c r="G57" s="11" t="s">
        <v>65</v>
      </c>
      <c r="H57" s="46">
        <f>645.6+2.1</f>
        <v>647.70000000000005</v>
      </c>
    </row>
    <row r="58" spans="1:8" ht="43.5" customHeight="1" x14ac:dyDescent="0.25">
      <c r="A58" s="129"/>
      <c r="B58" s="131"/>
      <c r="C58" s="82"/>
      <c r="D58" s="74"/>
      <c r="E58" s="74"/>
      <c r="F58" s="131"/>
      <c r="G58" s="72" t="s">
        <v>68</v>
      </c>
      <c r="H58" s="46">
        <f>770.8+148.3+5643+1574.1+4176.3+460.3+13476.3+3156.6+336.2+6870.7+15589.1+514.7+33533.2+3465+4522.2+10494.2+7337.2+412.6</f>
        <v>112480.79999999999</v>
      </c>
    </row>
    <row r="59" spans="1:8" ht="24.75" customHeight="1" x14ac:dyDescent="0.25">
      <c r="A59" s="129"/>
      <c r="B59" s="131"/>
      <c r="C59" s="12" t="s">
        <v>62</v>
      </c>
      <c r="D59" s="72"/>
      <c r="E59" s="72"/>
      <c r="F59" s="131"/>
      <c r="G59" s="11"/>
      <c r="H59" s="53">
        <f>H61+H63+H66+H68+H70+H73</f>
        <v>8199.6</v>
      </c>
    </row>
    <row r="60" spans="1:8" ht="24.75" customHeight="1" x14ac:dyDescent="0.25">
      <c r="A60" s="129"/>
      <c r="B60" s="131"/>
      <c r="C60" s="9" t="s">
        <v>51</v>
      </c>
      <c r="D60" s="68"/>
      <c r="E60" s="68"/>
      <c r="F60" s="131"/>
      <c r="G60" s="11"/>
      <c r="H60" s="46"/>
    </row>
    <row r="61" spans="1:8" ht="35.25" customHeight="1" x14ac:dyDescent="0.25">
      <c r="A61" s="129"/>
      <c r="B61" s="131"/>
      <c r="C61" s="132" t="s">
        <v>42</v>
      </c>
      <c r="D61" s="123" t="s">
        <v>58</v>
      </c>
      <c r="E61" s="123" t="s">
        <v>59</v>
      </c>
      <c r="F61" s="131"/>
      <c r="G61" s="11"/>
      <c r="H61" s="60">
        <f>H62</f>
        <v>1038</v>
      </c>
    </row>
    <row r="62" spans="1:8" ht="21.75" customHeight="1" x14ac:dyDescent="0.25">
      <c r="A62" s="129"/>
      <c r="B62" s="131"/>
      <c r="C62" s="133"/>
      <c r="D62" s="125"/>
      <c r="E62" s="125"/>
      <c r="F62" s="131"/>
      <c r="G62" s="11" t="s">
        <v>65</v>
      </c>
      <c r="H62" s="46">
        <v>1038</v>
      </c>
    </row>
    <row r="63" spans="1:8" ht="25.5" customHeight="1" x14ac:dyDescent="0.25">
      <c r="A63" s="129"/>
      <c r="B63" s="131"/>
      <c r="C63" s="132" t="s">
        <v>43</v>
      </c>
      <c r="D63" s="123" t="s">
        <v>58</v>
      </c>
      <c r="E63" s="123" t="s">
        <v>59</v>
      </c>
      <c r="F63" s="131"/>
      <c r="G63" s="11"/>
      <c r="H63" s="60">
        <f>H64+H65</f>
        <v>1581.3</v>
      </c>
    </row>
    <row r="64" spans="1:8" ht="22.5" customHeight="1" x14ac:dyDescent="0.25">
      <c r="A64" s="129"/>
      <c r="B64" s="131"/>
      <c r="C64" s="134"/>
      <c r="D64" s="124"/>
      <c r="E64" s="124"/>
      <c r="F64" s="131"/>
      <c r="G64" s="72" t="s">
        <v>65</v>
      </c>
      <c r="H64" s="46">
        <v>981.3</v>
      </c>
    </row>
    <row r="65" spans="1:8" ht="22.5" customHeight="1" x14ac:dyDescent="0.25">
      <c r="A65" s="129"/>
      <c r="B65" s="131"/>
      <c r="C65" s="88"/>
      <c r="D65" s="84"/>
      <c r="E65" s="84"/>
      <c r="F65" s="131"/>
      <c r="G65" s="11" t="s">
        <v>68</v>
      </c>
      <c r="H65" s="46">
        <v>600</v>
      </c>
    </row>
    <row r="66" spans="1:8" ht="31.5" x14ac:dyDescent="0.25">
      <c r="A66" s="129"/>
      <c r="B66" s="131"/>
      <c r="C66" s="38" t="s">
        <v>44</v>
      </c>
      <c r="D66" s="15" t="s">
        <v>58</v>
      </c>
      <c r="E66" s="15" t="s">
        <v>59</v>
      </c>
      <c r="F66" s="131"/>
      <c r="G66" s="11"/>
      <c r="H66" s="60">
        <f>H67</f>
        <v>1005.4</v>
      </c>
    </row>
    <row r="67" spans="1:8" ht="24.75" customHeight="1" x14ac:dyDescent="0.25">
      <c r="A67" s="129"/>
      <c r="B67" s="131"/>
      <c r="C67" s="40"/>
      <c r="D67" s="41"/>
      <c r="E67" s="41"/>
      <c r="F67" s="131"/>
      <c r="G67" s="72" t="s">
        <v>65</v>
      </c>
      <c r="H67" s="46">
        <v>1005.4</v>
      </c>
    </row>
    <row r="68" spans="1:8" ht="25.5" customHeight="1" x14ac:dyDescent="0.25">
      <c r="A68" s="129"/>
      <c r="B68" s="131"/>
      <c r="C68" s="38" t="s">
        <v>46</v>
      </c>
      <c r="D68" s="15" t="s">
        <v>58</v>
      </c>
      <c r="E68" s="15" t="s">
        <v>59</v>
      </c>
      <c r="F68" s="131"/>
      <c r="G68" s="11"/>
      <c r="H68" s="60">
        <f>H69</f>
        <v>908.2</v>
      </c>
    </row>
    <row r="69" spans="1:8" ht="21" customHeight="1" x14ac:dyDescent="0.25">
      <c r="A69" s="129"/>
      <c r="B69" s="131"/>
      <c r="C69" s="40"/>
      <c r="D69" s="41"/>
      <c r="E69" s="41"/>
      <c r="F69" s="131"/>
      <c r="G69" s="72" t="s">
        <v>65</v>
      </c>
      <c r="H69" s="46">
        <v>908.2</v>
      </c>
    </row>
    <row r="70" spans="1:8" ht="24" customHeight="1" x14ac:dyDescent="0.25">
      <c r="A70" s="129"/>
      <c r="B70" s="131"/>
      <c r="C70" s="38" t="s">
        <v>45</v>
      </c>
      <c r="D70" s="15" t="s">
        <v>58</v>
      </c>
      <c r="E70" s="15" t="s">
        <v>59</v>
      </c>
      <c r="F70" s="131"/>
      <c r="G70" s="11"/>
      <c r="H70" s="60">
        <f>H71+H72</f>
        <v>2594.1</v>
      </c>
    </row>
    <row r="71" spans="1:8" ht="22.5" customHeight="1" x14ac:dyDescent="0.25">
      <c r="A71" s="85"/>
      <c r="B71" s="76"/>
      <c r="C71" s="39"/>
      <c r="D71" s="16"/>
      <c r="E71" s="16"/>
      <c r="F71" s="84"/>
      <c r="G71" s="72" t="s">
        <v>65</v>
      </c>
      <c r="H71" s="46">
        <v>888.6</v>
      </c>
    </row>
    <row r="72" spans="1:8" ht="24" customHeight="1" x14ac:dyDescent="0.25">
      <c r="A72" s="85"/>
      <c r="B72" s="76"/>
      <c r="C72" s="40"/>
      <c r="D72" s="41"/>
      <c r="E72" s="41"/>
      <c r="F72" s="84"/>
      <c r="G72" s="72" t="s">
        <v>68</v>
      </c>
      <c r="H72" s="94">
        <v>1705.5</v>
      </c>
    </row>
    <row r="73" spans="1:8" ht="28.5" customHeight="1" x14ac:dyDescent="0.25">
      <c r="A73" s="85"/>
      <c r="B73" s="76"/>
      <c r="C73" s="38" t="s">
        <v>47</v>
      </c>
      <c r="D73" s="15" t="s">
        <v>58</v>
      </c>
      <c r="E73" s="15" t="s">
        <v>59</v>
      </c>
      <c r="F73" s="84"/>
      <c r="G73" s="80"/>
      <c r="H73" s="59">
        <f>H74</f>
        <v>1072.5999999999999</v>
      </c>
    </row>
    <row r="74" spans="1:8" ht="34.5" customHeight="1" x14ac:dyDescent="0.25">
      <c r="A74" s="85"/>
      <c r="B74" s="76"/>
      <c r="C74" s="40"/>
      <c r="D74" s="41"/>
      <c r="E74" s="41"/>
      <c r="F74" s="84"/>
      <c r="G74" s="72" t="s">
        <v>65</v>
      </c>
      <c r="H74" s="46">
        <v>1072.5999999999999</v>
      </c>
    </row>
    <row r="75" spans="1:8" ht="29.25" customHeight="1" x14ac:dyDescent="0.25">
      <c r="A75" s="139" t="s">
        <v>19</v>
      </c>
      <c r="B75" s="130" t="s">
        <v>37</v>
      </c>
      <c r="C75" s="90" t="s">
        <v>49</v>
      </c>
      <c r="D75" s="123" t="s">
        <v>58</v>
      </c>
      <c r="E75" s="130" t="s">
        <v>59</v>
      </c>
      <c r="F75" s="130" t="s">
        <v>79</v>
      </c>
      <c r="G75" s="126"/>
      <c r="H75" s="167">
        <f>H77+H78+H79</f>
        <v>211.2</v>
      </c>
    </row>
    <row r="76" spans="1:8" ht="48.75" customHeight="1" x14ac:dyDescent="0.25">
      <c r="A76" s="140"/>
      <c r="B76" s="131"/>
      <c r="C76" s="136" t="s">
        <v>56</v>
      </c>
      <c r="D76" s="124"/>
      <c r="E76" s="131"/>
      <c r="F76" s="131"/>
      <c r="G76" s="127"/>
      <c r="H76" s="168"/>
    </row>
    <row r="77" spans="1:8" ht="21.75" customHeight="1" x14ac:dyDescent="0.25">
      <c r="A77" s="87"/>
      <c r="B77" s="76"/>
      <c r="C77" s="137"/>
      <c r="D77" s="124"/>
      <c r="E77" s="131"/>
      <c r="F77" s="84"/>
      <c r="G77" s="72" t="s">
        <v>69</v>
      </c>
      <c r="H77" s="46">
        <v>73.5</v>
      </c>
    </row>
    <row r="78" spans="1:8" ht="17.25" customHeight="1" x14ac:dyDescent="0.25">
      <c r="A78" s="87"/>
      <c r="B78" s="76"/>
      <c r="C78" s="137"/>
      <c r="D78" s="124"/>
      <c r="E78" s="131"/>
      <c r="F78" s="84"/>
      <c r="G78" s="72" t="s">
        <v>65</v>
      </c>
      <c r="H78" s="46">
        <v>32.700000000000003</v>
      </c>
    </row>
    <row r="79" spans="1:8" ht="20.25" customHeight="1" x14ac:dyDescent="0.25">
      <c r="A79" s="87"/>
      <c r="B79" s="76"/>
      <c r="C79" s="138"/>
      <c r="D79" s="125"/>
      <c r="E79" s="135"/>
      <c r="F79" s="84"/>
      <c r="G79" s="80" t="s">
        <v>76</v>
      </c>
      <c r="H79" s="46">
        <v>105</v>
      </c>
    </row>
    <row r="80" spans="1:8" ht="39.75" customHeight="1" x14ac:dyDescent="0.25">
      <c r="A80" s="139" t="s">
        <v>20</v>
      </c>
      <c r="B80" s="130" t="s">
        <v>13</v>
      </c>
      <c r="C80" s="78" t="s">
        <v>49</v>
      </c>
      <c r="D80" s="123" t="s">
        <v>58</v>
      </c>
      <c r="E80" s="123" t="s">
        <v>59</v>
      </c>
      <c r="F80" s="120" t="s">
        <v>78</v>
      </c>
      <c r="G80" s="11"/>
      <c r="H80" s="53">
        <f>H81+H82</f>
        <v>20623.2</v>
      </c>
    </row>
    <row r="81" spans="1:8" ht="29.25" customHeight="1" x14ac:dyDescent="0.25">
      <c r="A81" s="140"/>
      <c r="B81" s="131"/>
      <c r="C81" s="134"/>
      <c r="D81" s="124"/>
      <c r="E81" s="124"/>
      <c r="F81" s="121"/>
      <c r="G81" s="72" t="s">
        <v>70</v>
      </c>
      <c r="H81" s="46">
        <f>19.5+189.7</f>
        <v>209.2</v>
      </c>
    </row>
    <row r="82" spans="1:8" ht="27.75" customHeight="1" x14ac:dyDescent="0.25">
      <c r="A82" s="141"/>
      <c r="B82" s="135"/>
      <c r="C82" s="133"/>
      <c r="D82" s="125"/>
      <c r="E82" s="125"/>
      <c r="F82" s="122"/>
      <c r="G82" s="72" t="s">
        <v>71</v>
      </c>
      <c r="H82" s="46">
        <f>1006.1+19407.9</f>
        <v>20414</v>
      </c>
    </row>
    <row r="83" spans="1:8" ht="35.25" customHeight="1" x14ac:dyDescent="0.25">
      <c r="A83" s="139" t="s">
        <v>21</v>
      </c>
      <c r="B83" s="123" t="s">
        <v>14</v>
      </c>
      <c r="C83" s="78" t="s">
        <v>49</v>
      </c>
      <c r="D83" s="123" t="s">
        <v>72</v>
      </c>
      <c r="E83" s="123" t="s">
        <v>59</v>
      </c>
      <c r="F83" s="130" t="s">
        <v>92</v>
      </c>
      <c r="G83" s="11"/>
      <c r="H83" s="53">
        <f>H84+H85</f>
        <v>54725</v>
      </c>
    </row>
    <row r="84" spans="1:8" ht="35.25" customHeight="1" x14ac:dyDescent="0.25">
      <c r="A84" s="140"/>
      <c r="B84" s="124"/>
      <c r="C84" s="134"/>
      <c r="D84" s="124"/>
      <c r="E84" s="124"/>
      <c r="F84" s="131"/>
      <c r="G84" s="80" t="s">
        <v>80</v>
      </c>
      <c r="H84" s="46">
        <v>27750</v>
      </c>
    </row>
    <row r="85" spans="1:8" ht="48" customHeight="1" x14ac:dyDescent="0.25">
      <c r="A85" s="141"/>
      <c r="B85" s="125"/>
      <c r="C85" s="133"/>
      <c r="D85" s="125"/>
      <c r="E85" s="125"/>
      <c r="F85" s="135"/>
      <c r="G85" s="72" t="s">
        <v>68</v>
      </c>
      <c r="H85" s="46">
        <f>26975</f>
        <v>26975</v>
      </c>
    </row>
    <row r="86" spans="1:8" ht="27.75" customHeight="1" x14ac:dyDescent="0.25">
      <c r="A86" s="128" t="s">
        <v>22</v>
      </c>
      <c r="B86" s="130" t="s">
        <v>15</v>
      </c>
      <c r="C86" s="78" t="s">
        <v>49</v>
      </c>
      <c r="D86" s="123" t="s">
        <v>58</v>
      </c>
      <c r="E86" s="123" t="s">
        <v>59</v>
      </c>
      <c r="F86" s="120" t="s">
        <v>61</v>
      </c>
      <c r="G86" s="126"/>
      <c r="H86" s="53">
        <f>H89+H90+H91</f>
        <v>31781.8</v>
      </c>
    </row>
    <row r="87" spans="1:8" ht="35.25" customHeight="1" x14ac:dyDescent="0.25">
      <c r="A87" s="129"/>
      <c r="B87" s="131"/>
      <c r="C87" s="77" t="s">
        <v>40</v>
      </c>
      <c r="D87" s="125"/>
      <c r="E87" s="125"/>
      <c r="F87" s="121"/>
      <c r="G87" s="161"/>
      <c r="H87" s="46">
        <f>H89+H90+H91</f>
        <v>31781.8</v>
      </c>
    </row>
    <row r="88" spans="1:8" ht="18.75" customHeight="1" x14ac:dyDescent="0.25">
      <c r="A88" s="129"/>
      <c r="B88" s="131"/>
      <c r="C88" s="90" t="s">
        <v>51</v>
      </c>
      <c r="D88" s="113"/>
      <c r="E88" s="113"/>
      <c r="F88" s="121"/>
      <c r="G88" s="81"/>
      <c r="H88" s="60"/>
    </row>
    <row r="89" spans="1:8" ht="24.75" customHeight="1" x14ac:dyDescent="0.25">
      <c r="A89" s="129"/>
      <c r="B89" s="131"/>
      <c r="C89" s="175"/>
      <c r="D89" s="114"/>
      <c r="E89" s="114"/>
      <c r="F89" s="121"/>
      <c r="G89" s="81" t="s">
        <v>73</v>
      </c>
      <c r="H89" s="46">
        <f>21744+6091+3</f>
        <v>27838</v>
      </c>
    </row>
    <row r="90" spans="1:8" ht="24.75" customHeight="1" x14ac:dyDescent="0.25">
      <c r="A90" s="129"/>
      <c r="B90" s="131"/>
      <c r="C90" s="176"/>
      <c r="D90" s="114"/>
      <c r="E90" s="114"/>
      <c r="F90" s="121"/>
      <c r="G90" s="81" t="s">
        <v>74</v>
      </c>
      <c r="H90" s="46">
        <f>384+350+669+682+383+1257.8</f>
        <v>3725.8</v>
      </c>
    </row>
    <row r="91" spans="1:8" ht="162.75" customHeight="1" x14ac:dyDescent="0.25">
      <c r="A91" s="129"/>
      <c r="B91" s="131"/>
      <c r="C91" s="176"/>
      <c r="D91" s="114"/>
      <c r="E91" s="114"/>
      <c r="F91" s="122"/>
      <c r="G91" s="69" t="s">
        <v>75</v>
      </c>
      <c r="H91" s="46">
        <f>88+130</f>
        <v>218</v>
      </c>
    </row>
    <row r="92" spans="1:8" ht="72" customHeight="1" thickBot="1" x14ac:dyDescent="0.3">
      <c r="A92" s="86" t="s">
        <v>53</v>
      </c>
      <c r="B92" s="75" t="s">
        <v>54</v>
      </c>
      <c r="C92" s="77" t="s">
        <v>50</v>
      </c>
      <c r="D92" s="68" t="s">
        <v>58</v>
      </c>
      <c r="E92" s="68" t="s">
        <v>60</v>
      </c>
      <c r="F92" s="95" t="s">
        <v>96</v>
      </c>
      <c r="G92" s="68"/>
      <c r="H92" s="47">
        <v>0</v>
      </c>
    </row>
    <row r="93" spans="1:8" ht="113.25" customHeight="1" x14ac:dyDescent="0.25">
      <c r="A93" s="20" t="s">
        <v>2</v>
      </c>
      <c r="B93" s="21" t="s">
        <v>34</v>
      </c>
      <c r="C93" s="22"/>
      <c r="D93" s="71"/>
      <c r="E93" s="71"/>
      <c r="F93" s="48" t="s">
        <v>28</v>
      </c>
      <c r="G93" s="24"/>
      <c r="H93" s="62">
        <f>H95+H101</f>
        <v>146986</v>
      </c>
    </row>
    <row r="94" spans="1:8" ht="55.5" customHeight="1" x14ac:dyDescent="0.25">
      <c r="A94" s="25"/>
      <c r="B94" s="10" t="s">
        <v>12</v>
      </c>
      <c r="C94" s="18"/>
      <c r="D94" s="72"/>
      <c r="E94" s="72"/>
      <c r="F94" s="49"/>
      <c r="G94" s="11"/>
      <c r="H94" s="61"/>
    </row>
    <row r="95" spans="1:8" ht="55.5" customHeight="1" x14ac:dyDescent="0.25">
      <c r="A95" s="142" t="s">
        <v>24</v>
      </c>
      <c r="B95" s="123" t="s">
        <v>31</v>
      </c>
      <c r="C95" s="96" t="s">
        <v>95</v>
      </c>
      <c r="D95" s="113" t="s">
        <v>58</v>
      </c>
      <c r="E95" s="113" t="s">
        <v>59</v>
      </c>
      <c r="F95" s="113" t="s">
        <v>30</v>
      </c>
      <c r="G95" s="11"/>
      <c r="H95" s="60">
        <f>H96</f>
        <v>108890</v>
      </c>
    </row>
    <row r="96" spans="1:8" ht="33" customHeight="1" x14ac:dyDescent="0.25">
      <c r="A96" s="144"/>
      <c r="B96" s="125"/>
      <c r="C96" s="97"/>
      <c r="D96" s="146"/>
      <c r="E96" s="146"/>
      <c r="F96" s="146"/>
      <c r="G96" s="72" t="s">
        <v>93</v>
      </c>
      <c r="H96" s="46">
        <v>108890</v>
      </c>
    </row>
    <row r="97" spans="1:8" x14ac:dyDescent="0.25">
      <c r="A97" s="142" t="s">
        <v>25</v>
      </c>
      <c r="B97" s="145" t="s">
        <v>32</v>
      </c>
      <c r="C97" s="132" t="s">
        <v>10</v>
      </c>
      <c r="D97" s="113" t="s">
        <v>58</v>
      </c>
      <c r="E97" s="113" t="s">
        <v>59</v>
      </c>
      <c r="F97" s="147" t="s">
        <v>55</v>
      </c>
      <c r="G97" s="126"/>
      <c r="H97" s="162"/>
    </row>
    <row r="98" spans="1:8" x14ac:dyDescent="0.25">
      <c r="A98" s="143"/>
      <c r="B98" s="145"/>
      <c r="C98" s="134"/>
      <c r="D98" s="114"/>
      <c r="E98" s="114"/>
      <c r="F98" s="148"/>
      <c r="G98" s="127"/>
      <c r="H98" s="163"/>
    </row>
    <row r="99" spans="1:8" x14ac:dyDescent="0.25">
      <c r="A99" s="143"/>
      <c r="B99" s="145"/>
      <c r="C99" s="134"/>
      <c r="D99" s="114"/>
      <c r="E99" s="114"/>
      <c r="F99" s="148"/>
      <c r="G99" s="127"/>
      <c r="H99" s="163"/>
    </row>
    <row r="100" spans="1:8" x14ac:dyDescent="0.25">
      <c r="A100" s="144"/>
      <c r="B100" s="145"/>
      <c r="C100" s="133"/>
      <c r="D100" s="146"/>
      <c r="E100" s="146"/>
      <c r="F100" s="149"/>
      <c r="G100" s="161"/>
      <c r="H100" s="164"/>
    </row>
    <row r="101" spans="1:8" x14ac:dyDescent="0.25">
      <c r="A101" s="142" t="s">
        <v>26</v>
      </c>
      <c r="B101" s="120" t="s">
        <v>39</v>
      </c>
      <c r="C101" s="132" t="s">
        <v>10</v>
      </c>
      <c r="D101" s="113" t="s">
        <v>58</v>
      </c>
      <c r="E101" s="113" t="s">
        <v>59</v>
      </c>
      <c r="F101" s="147" t="s">
        <v>29</v>
      </c>
      <c r="G101" s="113" t="s">
        <v>94</v>
      </c>
      <c r="H101" s="162">
        <v>38096</v>
      </c>
    </row>
    <row r="102" spans="1:8" ht="57.75" customHeight="1" thickBot="1" x14ac:dyDescent="0.3">
      <c r="A102" s="143"/>
      <c r="B102" s="157"/>
      <c r="C102" s="134"/>
      <c r="D102" s="114"/>
      <c r="E102" s="114"/>
      <c r="F102" s="158"/>
      <c r="G102" s="114"/>
      <c r="H102" s="163"/>
    </row>
    <row r="103" spans="1:8" x14ac:dyDescent="0.25">
      <c r="A103" s="67" t="s">
        <v>11</v>
      </c>
      <c r="B103" s="36" t="s">
        <v>33</v>
      </c>
      <c r="C103" s="152" t="s">
        <v>49</v>
      </c>
      <c r="D103" s="154"/>
      <c r="E103" s="154"/>
      <c r="F103" s="156" t="s">
        <v>38</v>
      </c>
      <c r="G103" s="154"/>
      <c r="H103" s="173">
        <f>H105</f>
        <v>21095.200000000001</v>
      </c>
    </row>
    <row r="104" spans="1:8" ht="12.75" customHeight="1" x14ac:dyDescent="0.25">
      <c r="A104" s="45"/>
      <c r="B104" s="130" t="s">
        <v>27</v>
      </c>
      <c r="C104" s="153"/>
      <c r="D104" s="155"/>
      <c r="E104" s="155"/>
      <c r="F104" s="121"/>
      <c r="G104" s="155"/>
      <c r="H104" s="174"/>
    </row>
    <row r="105" spans="1:8" ht="28.5" customHeight="1" x14ac:dyDescent="0.25">
      <c r="A105" s="110"/>
      <c r="B105" s="131"/>
      <c r="C105" s="57" t="s">
        <v>62</v>
      </c>
      <c r="D105" s="42"/>
      <c r="E105" s="42"/>
      <c r="F105" s="121"/>
      <c r="G105" s="72"/>
      <c r="H105" s="46">
        <f>H107+H111+H113+H115+H118+H121</f>
        <v>21095.200000000001</v>
      </c>
    </row>
    <row r="106" spans="1:8" ht="22.5" customHeight="1" x14ac:dyDescent="0.25">
      <c r="A106" s="110"/>
      <c r="B106" s="131"/>
      <c r="C106" s="90" t="s">
        <v>51</v>
      </c>
      <c r="D106" s="42"/>
      <c r="E106" s="42"/>
      <c r="F106" s="121"/>
      <c r="G106" s="72"/>
      <c r="H106" s="46"/>
    </row>
    <row r="107" spans="1:8" ht="15.75" customHeight="1" x14ac:dyDescent="0.25">
      <c r="A107" s="110"/>
      <c r="B107" s="131"/>
      <c r="C107" s="132" t="s">
        <v>82</v>
      </c>
      <c r="D107" s="159">
        <v>42005</v>
      </c>
      <c r="E107" s="159">
        <v>42369</v>
      </c>
      <c r="F107" s="121"/>
      <c r="G107" s="113"/>
      <c r="H107" s="171">
        <f>H109</f>
        <v>500</v>
      </c>
    </row>
    <row r="108" spans="1:8" ht="21" customHeight="1" x14ac:dyDescent="0.25">
      <c r="A108" s="110"/>
      <c r="B108" s="131"/>
      <c r="C108" s="133"/>
      <c r="D108" s="160"/>
      <c r="E108" s="160"/>
      <c r="F108" s="121"/>
      <c r="G108" s="146"/>
      <c r="H108" s="172"/>
    </row>
    <row r="109" spans="1:8" ht="17.25" customHeight="1" x14ac:dyDescent="0.25">
      <c r="A109" s="110"/>
      <c r="B109" s="131"/>
      <c r="C109" s="73" t="s">
        <v>83</v>
      </c>
      <c r="D109" s="52"/>
      <c r="E109" s="52"/>
      <c r="F109" s="121"/>
      <c r="G109" s="72" t="s">
        <v>67</v>
      </c>
      <c r="H109" s="51">
        <v>500</v>
      </c>
    </row>
    <row r="110" spans="1:8" ht="13.5" customHeight="1" x14ac:dyDescent="0.25">
      <c r="A110" s="110"/>
      <c r="B110" s="131"/>
      <c r="C110" s="132" t="s">
        <v>84</v>
      </c>
      <c r="D110" s="42">
        <v>42005</v>
      </c>
      <c r="E110" s="42">
        <v>42369</v>
      </c>
      <c r="F110" s="121"/>
      <c r="G110" s="72"/>
      <c r="H110" s="50"/>
    </row>
    <row r="111" spans="1:8" ht="26.25" customHeight="1" x14ac:dyDescent="0.25">
      <c r="A111" s="110"/>
      <c r="B111" s="131"/>
      <c r="C111" s="133"/>
      <c r="D111" s="44"/>
      <c r="E111" s="44"/>
      <c r="F111" s="121"/>
      <c r="G111" s="72"/>
      <c r="H111" s="50">
        <v>3325</v>
      </c>
    </row>
    <row r="112" spans="1:8" ht="17.25" customHeight="1" x14ac:dyDescent="0.25">
      <c r="A112" s="110"/>
      <c r="B112" s="131"/>
      <c r="C112" s="73" t="s">
        <v>83</v>
      </c>
      <c r="D112" s="43"/>
      <c r="E112" s="43"/>
      <c r="F112" s="121"/>
      <c r="G112" s="72" t="s">
        <v>67</v>
      </c>
      <c r="H112" s="51">
        <v>3325</v>
      </c>
    </row>
    <row r="113" spans="1:8" ht="31.5" x14ac:dyDescent="0.25">
      <c r="A113" s="110"/>
      <c r="B113" s="131"/>
      <c r="C113" s="54" t="s">
        <v>85</v>
      </c>
      <c r="D113" s="55">
        <v>42005</v>
      </c>
      <c r="E113" s="55">
        <v>42369</v>
      </c>
      <c r="F113" s="121"/>
      <c r="G113" s="72"/>
      <c r="H113" s="50">
        <f>H114</f>
        <v>1473</v>
      </c>
    </row>
    <row r="114" spans="1:8" ht="23.25" customHeight="1" x14ac:dyDescent="0.25">
      <c r="A114" s="110"/>
      <c r="B114" s="131"/>
      <c r="C114" s="73" t="s">
        <v>83</v>
      </c>
      <c r="D114" s="58"/>
      <c r="E114" s="58"/>
      <c r="F114" s="121"/>
      <c r="G114" s="72" t="s">
        <v>67</v>
      </c>
      <c r="H114" s="51">
        <v>1473</v>
      </c>
    </row>
    <row r="115" spans="1:8" ht="31.5" customHeight="1" x14ac:dyDescent="0.25">
      <c r="A115" s="45"/>
      <c r="B115" s="131"/>
      <c r="C115" s="54" t="s">
        <v>86</v>
      </c>
      <c r="D115" s="55">
        <v>42005</v>
      </c>
      <c r="E115" s="55">
        <v>42369</v>
      </c>
      <c r="F115" s="121"/>
      <c r="G115" s="72"/>
      <c r="H115" s="50">
        <f>H116</f>
        <v>500</v>
      </c>
    </row>
    <row r="116" spans="1:8" x14ac:dyDescent="0.25">
      <c r="A116" s="45"/>
      <c r="B116" s="131"/>
      <c r="C116" s="121" t="s">
        <v>83</v>
      </c>
      <c r="D116" s="43"/>
      <c r="E116" s="43"/>
      <c r="F116" s="121"/>
      <c r="G116" s="113" t="s">
        <v>67</v>
      </c>
      <c r="H116" s="169">
        <v>500</v>
      </c>
    </row>
    <row r="117" spans="1:8" x14ac:dyDescent="0.25">
      <c r="A117" s="45"/>
      <c r="B117" s="131"/>
      <c r="C117" s="122"/>
      <c r="D117" s="44"/>
      <c r="E117" s="44"/>
      <c r="F117" s="121"/>
      <c r="G117" s="146"/>
      <c r="H117" s="170"/>
    </row>
    <row r="118" spans="1:8" ht="34.5" customHeight="1" x14ac:dyDescent="0.25">
      <c r="A118" s="45"/>
      <c r="B118" s="131"/>
      <c r="C118" s="54" t="s">
        <v>87</v>
      </c>
      <c r="D118" s="55">
        <v>42005</v>
      </c>
      <c r="E118" s="55">
        <v>42369</v>
      </c>
      <c r="F118" s="121"/>
      <c r="G118" s="72"/>
      <c r="H118" s="50">
        <f>H119+H120</f>
        <v>2158.5</v>
      </c>
    </row>
    <row r="119" spans="1:8" ht="18" customHeight="1" x14ac:dyDescent="0.25">
      <c r="A119" s="45"/>
      <c r="B119" s="131"/>
      <c r="C119" s="165"/>
      <c r="D119" s="43"/>
      <c r="E119" s="43"/>
      <c r="F119" s="121"/>
      <c r="G119" s="72" t="s">
        <v>66</v>
      </c>
      <c r="H119" s="51">
        <v>38.5</v>
      </c>
    </row>
    <row r="120" spans="1:8" ht="24.75" customHeight="1" x14ac:dyDescent="0.25">
      <c r="A120" s="45"/>
      <c r="B120" s="131"/>
      <c r="C120" s="165"/>
      <c r="D120" s="44"/>
      <c r="E120" s="44"/>
      <c r="F120" s="121"/>
      <c r="G120" s="72" t="s">
        <v>67</v>
      </c>
      <c r="H120" s="70">
        <v>2120</v>
      </c>
    </row>
    <row r="121" spans="1:8" ht="36.75" customHeight="1" x14ac:dyDescent="0.25">
      <c r="A121" s="45"/>
      <c r="B121" s="131"/>
      <c r="C121" s="54" t="s">
        <v>47</v>
      </c>
      <c r="D121" s="55">
        <v>42005</v>
      </c>
      <c r="E121" s="55">
        <v>42369</v>
      </c>
      <c r="F121" s="121"/>
      <c r="G121" s="68"/>
      <c r="H121" s="89">
        <f>H122</f>
        <v>13138.7</v>
      </c>
    </row>
    <row r="122" spans="1:8" ht="28.5" customHeight="1" x14ac:dyDescent="0.25">
      <c r="A122" s="56"/>
      <c r="B122" s="135"/>
      <c r="C122" s="83" t="s">
        <v>83</v>
      </c>
      <c r="D122" s="55"/>
      <c r="E122" s="55"/>
      <c r="F122" s="122"/>
      <c r="G122" s="72" t="s">
        <v>67</v>
      </c>
      <c r="H122" s="51">
        <v>13138.7</v>
      </c>
    </row>
    <row r="124" spans="1:8" ht="41.25" customHeight="1" x14ac:dyDescent="0.25"/>
    <row r="125" spans="1:8" ht="21.75" customHeight="1" x14ac:dyDescent="0.25">
      <c r="B125" s="32" t="s">
        <v>57</v>
      </c>
    </row>
    <row r="126" spans="1:8" x14ac:dyDescent="0.25">
      <c r="B126" s="33">
        <v>2283081</v>
      </c>
      <c r="G126" s="93"/>
    </row>
    <row r="127" spans="1:8" x14ac:dyDescent="0.25">
      <c r="G127" s="93"/>
    </row>
    <row r="128" spans="1:8" x14ac:dyDescent="0.25">
      <c r="G128" s="93"/>
    </row>
    <row r="129" spans="7:7" x14ac:dyDescent="0.25">
      <c r="G129" s="93"/>
    </row>
    <row r="130" spans="7:7" x14ac:dyDescent="0.25">
      <c r="G130" s="93"/>
    </row>
    <row r="131" spans="7:7" x14ac:dyDescent="0.25">
      <c r="G131" s="93"/>
    </row>
    <row r="132" spans="7:7" x14ac:dyDescent="0.25">
      <c r="G132" s="93"/>
    </row>
    <row r="133" spans="7:7" x14ac:dyDescent="0.25">
      <c r="G133" s="93"/>
    </row>
  </sheetData>
  <mergeCells count="109">
    <mergeCell ref="C110:C111"/>
    <mergeCell ref="C116:C117"/>
    <mergeCell ref="C119:C120"/>
    <mergeCell ref="H9:H11"/>
    <mergeCell ref="H75:H76"/>
    <mergeCell ref="A95:A96"/>
    <mergeCell ref="B95:B96"/>
    <mergeCell ref="D83:D85"/>
    <mergeCell ref="E83:E85"/>
    <mergeCell ref="G116:G117"/>
    <mergeCell ref="H116:H117"/>
    <mergeCell ref="D95:D96"/>
    <mergeCell ref="E95:E96"/>
    <mergeCell ref="F95:F96"/>
    <mergeCell ref="G107:G108"/>
    <mergeCell ref="H107:H108"/>
    <mergeCell ref="H101:H102"/>
    <mergeCell ref="H103:H104"/>
    <mergeCell ref="G86:G87"/>
    <mergeCell ref="D88:D91"/>
    <mergeCell ref="E88:E91"/>
    <mergeCell ref="C89:C91"/>
    <mergeCell ref="G101:G102"/>
    <mergeCell ref="F75:F76"/>
    <mergeCell ref="A6:H6"/>
    <mergeCell ref="A7:H7"/>
    <mergeCell ref="C103:C104"/>
    <mergeCell ref="D103:D104"/>
    <mergeCell ref="E103:E104"/>
    <mergeCell ref="F103:F122"/>
    <mergeCell ref="G103:G104"/>
    <mergeCell ref="A101:A102"/>
    <mergeCell ref="B101:B102"/>
    <mergeCell ref="C101:C102"/>
    <mergeCell ref="D101:D102"/>
    <mergeCell ref="E101:E102"/>
    <mergeCell ref="F101:F102"/>
    <mergeCell ref="B104:B122"/>
    <mergeCell ref="C107:C108"/>
    <mergeCell ref="D107:D108"/>
    <mergeCell ref="E107:E108"/>
    <mergeCell ref="G97:G100"/>
    <mergeCell ref="A86:A91"/>
    <mergeCell ref="B86:B91"/>
    <mergeCell ref="D86:D87"/>
    <mergeCell ref="E86:E87"/>
    <mergeCell ref="F86:F91"/>
    <mergeCell ref="H97:H100"/>
    <mergeCell ref="F83:F85"/>
    <mergeCell ref="D80:D82"/>
    <mergeCell ref="E80:E82"/>
    <mergeCell ref="A97:A100"/>
    <mergeCell ref="B97:B100"/>
    <mergeCell ref="C97:C100"/>
    <mergeCell ref="D97:D100"/>
    <mergeCell ref="E97:E100"/>
    <mergeCell ref="F97:F100"/>
    <mergeCell ref="A80:A82"/>
    <mergeCell ref="B80:B82"/>
    <mergeCell ref="C81:C82"/>
    <mergeCell ref="A83:A85"/>
    <mergeCell ref="B83:B85"/>
    <mergeCell ref="E63:E64"/>
    <mergeCell ref="A75:A76"/>
    <mergeCell ref="B75:B76"/>
    <mergeCell ref="C84:C85"/>
    <mergeCell ref="A15:A52"/>
    <mergeCell ref="B15:B52"/>
    <mergeCell ref="D15:D16"/>
    <mergeCell ref="E15:E16"/>
    <mergeCell ref="F15:F52"/>
    <mergeCell ref="D23:D24"/>
    <mergeCell ref="D51:D52"/>
    <mergeCell ref="E75:E79"/>
    <mergeCell ref="E51:E52"/>
    <mergeCell ref="C76:C79"/>
    <mergeCell ref="A54:A70"/>
    <mergeCell ref="B54:B70"/>
    <mergeCell ref="F54:F70"/>
    <mergeCell ref="E56:E57"/>
    <mergeCell ref="C61:C62"/>
    <mergeCell ref="D61:D62"/>
    <mergeCell ref="E61:E62"/>
    <mergeCell ref="C63:C64"/>
    <mergeCell ref="D63:D64"/>
    <mergeCell ref="G8:H8"/>
    <mergeCell ref="A105:A114"/>
    <mergeCell ref="G3:H3"/>
    <mergeCell ref="G9:G11"/>
    <mergeCell ref="E23:E24"/>
    <mergeCell ref="D28:D29"/>
    <mergeCell ref="E28:E29"/>
    <mergeCell ref="D33:D34"/>
    <mergeCell ref="E33:E34"/>
    <mergeCell ref="A9:A11"/>
    <mergeCell ref="B9:B11"/>
    <mergeCell ref="C9:C11"/>
    <mergeCell ref="F9:F11"/>
    <mergeCell ref="D10:D11"/>
    <mergeCell ref="E10:E11"/>
    <mergeCell ref="D47:D48"/>
    <mergeCell ref="E47:E48"/>
    <mergeCell ref="D38:D39"/>
    <mergeCell ref="E38:E39"/>
    <mergeCell ref="F80:F82"/>
    <mergeCell ref="D75:D79"/>
    <mergeCell ref="D42:D43"/>
    <mergeCell ref="E42:E43"/>
    <mergeCell ref="G75:G76"/>
  </mergeCells>
  <pageMargins left="0.35433070866141736" right="0.15748031496062992" top="0.39" bottom="0.37" header="0.23" footer="0.37"/>
  <pageSetup paperSize="9" scale="80" orientation="landscape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31.12.15</vt:lpstr>
      <vt:lpstr>'31.12.15'!Заголовки_для_печати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2016-01-15T10:05:54Z</cp:lastPrinted>
  <dcterms:created xsi:type="dcterms:W3CDTF">2005-05-11T09:34:44Z</dcterms:created>
  <dcterms:modified xsi:type="dcterms:W3CDTF">2019-12-24T07:23:11Z</dcterms:modified>
</cp:coreProperties>
</file>