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90" windowWidth="19110" windowHeight="11235" tabRatio="792" firstSheet="1" activeTab="3"/>
  </bookViews>
  <sheets>
    <sheet name="табл1Паспорт ГП" sheetId="60" state="hidden" r:id="rId1"/>
    <sheet name="1 индикаторы" sheetId="51" r:id="rId2"/>
    <sheet name="2 бюджет" sheetId="44" r:id="rId3"/>
    <sheet name="3 финансы" sheetId="45" r:id="rId4"/>
  </sheets>
  <definedNames>
    <definedName name="_xlnm._FilterDatabase" localSheetId="2" hidden="1">'2 бюджет'!$A$7:$L$39</definedName>
    <definedName name="_xlnm.Print_Titles" localSheetId="1">'1 индикаторы'!$5:$6</definedName>
    <definedName name="_xlnm.Print_Titles" localSheetId="2">'2 бюджет'!$5:$6</definedName>
    <definedName name="_xlnm.Print_Titles" localSheetId="3">'3 финансы'!$10:$11</definedName>
    <definedName name="_xlnm.Print_Titles" localSheetId="0">'табл1Паспорт ГП'!#REF!</definedName>
    <definedName name="_xlnm.Print_Area" localSheetId="1">'1 индикаторы'!$A$1:$M$25</definedName>
    <definedName name="_xlnm.Print_Area" localSheetId="2">'2 бюджет'!$A$1:$L$55</definedName>
    <definedName name="_xlnm.Print_Area" localSheetId="3">'3 финансы'!$A$2:$K$153</definedName>
    <definedName name="_xlnm.Print_Area" localSheetId="0">'табл1Паспорт ГП'!$A$1:$B$89</definedName>
  </definedNames>
  <calcPr calcId="144525"/>
</workbook>
</file>

<file path=xl/calcChain.xml><?xml version="1.0" encoding="utf-8"?>
<calcChain xmlns="http://schemas.openxmlformats.org/spreadsheetml/2006/main">
  <c r="I147" i="45" l="1"/>
  <c r="I14" i="45" s="1"/>
  <c r="J147" i="45"/>
  <c r="J14" i="45" s="1"/>
  <c r="K147" i="45"/>
  <c r="K14" i="45" s="1"/>
  <c r="H147" i="45"/>
  <c r="H14" i="45" s="1"/>
  <c r="D75" i="45" l="1"/>
  <c r="D145" i="45" l="1"/>
  <c r="D135" i="45"/>
  <c r="D125" i="45"/>
  <c r="D130" i="45"/>
  <c r="D36" i="45" l="1"/>
  <c r="D26" i="45"/>
  <c r="D140" i="45"/>
  <c r="D137" i="45" s="1"/>
  <c r="F81" i="45" l="1"/>
  <c r="F21" i="45"/>
  <c r="G20" i="45"/>
  <c r="D42" i="44" l="1"/>
  <c r="G27" i="45" l="1"/>
  <c r="G147" i="45" l="1"/>
  <c r="D149" i="45"/>
  <c r="D147" i="45" s="1"/>
  <c r="D31" i="45" l="1"/>
  <c r="F27" i="45"/>
  <c r="G37" i="45" l="1"/>
  <c r="G115" i="45" l="1"/>
  <c r="F37" i="45"/>
  <c r="H115" i="45" l="1"/>
  <c r="I115" i="45"/>
  <c r="J115" i="45"/>
  <c r="K115" i="45"/>
  <c r="D150" i="45" l="1"/>
  <c r="F147" i="45"/>
  <c r="E147" i="45"/>
  <c r="G10" i="44"/>
  <c r="G11" i="44"/>
  <c r="G12" i="44"/>
  <c r="G13" i="44"/>
  <c r="G14" i="44"/>
  <c r="G15" i="44"/>
  <c r="G40" i="44"/>
  <c r="G16" i="44"/>
  <c r="F15" i="44"/>
  <c r="F16" i="44"/>
  <c r="F17" i="44"/>
  <c r="F40" i="44"/>
  <c r="D47" i="44"/>
  <c r="D48" i="44"/>
  <c r="D49" i="44"/>
  <c r="D50" i="44"/>
  <c r="D51" i="44"/>
  <c r="F44" i="44"/>
  <c r="G44" i="44"/>
  <c r="H44" i="44"/>
  <c r="I44" i="44"/>
  <c r="J44" i="44"/>
  <c r="K44" i="44"/>
  <c r="E44" i="44"/>
  <c r="D46" i="44" l="1"/>
  <c r="D44" i="44" s="1"/>
  <c r="E87" i="45" l="1"/>
  <c r="E37" i="45" l="1"/>
  <c r="E27" i="45"/>
  <c r="E115" i="45" l="1"/>
  <c r="E15" i="44"/>
  <c r="D43" i="44"/>
  <c r="E40" i="44"/>
  <c r="D40" i="44" s="1"/>
  <c r="D78" i="45" l="1"/>
  <c r="K78" i="45"/>
  <c r="J78" i="45"/>
  <c r="I78" i="45"/>
  <c r="H78" i="45"/>
  <c r="G78" i="45"/>
  <c r="F78" i="45"/>
  <c r="E78" i="45"/>
  <c r="D79" i="45"/>
  <c r="K79" i="45"/>
  <c r="J79" i="45"/>
  <c r="I79" i="45"/>
  <c r="H79" i="45"/>
  <c r="G79" i="45"/>
  <c r="F79" i="45"/>
  <c r="E79" i="45"/>
  <c r="K80" i="45"/>
  <c r="J80" i="45"/>
  <c r="I80" i="45"/>
  <c r="H80" i="45"/>
  <c r="G80" i="45"/>
  <c r="F80" i="45"/>
  <c r="E80" i="45"/>
  <c r="K81" i="45"/>
  <c r="J81" i="45"/>
  <c r="I81" i="45"/>
  <c r="H81" i="45"/>
  <c r="G81" i="45"/>
  <c r="E81" i="45"/>
  <c r="D113" i="45"/>
  <c r="K113" i="45"/>
  <c r="J113" i="45"/>
  <c r="I113" i="45"/>
  <c r="H113" i="45"/>
  <c r="G113" i="45"/>
  <c r="F113" i="45"/>
  <c r="E113" i="45"/>
  <c r="D114" i="45"/>
  <c r="K114" i="45"/>
  <c r="J114" i="45"/>
  <c r="I114" i="45"/>
  <c r="H114" i="45"/>
  <c r="G114" i="45"/>
  <c r="F114" i="45"/>
  <c r="E114" i="45"/>
  <c r="D116" i="45"/>
  <c r="K116" i="45"/>
  <c r="J116" i="45"/>
  <c r="I116" i="45"/>
  <c r="H116" i="45"/>
  <c r="G116" i="45"/>
  <c r="F116" i="45"/>
  <c r="E116" i="45"/>
  <c r="K112" i="45" l="1"/>
  <c r="H112" i="45"/>
  <c r="I112" i="45"/>
  <c r="J112" i="45"/>
  <c r="G112" i="45"/>
  <c r="E112" i="45"/>
  <c r="E14" i="45"/>
  <c r="K10" i="44"/>
  <c r="J10" i="44"/>
  <c r="I10" i="44"/>
  <c r="H10" i="44"/>
  <c r="F10" i="44"/>
  <c r="E10" i="44"/>
  <c r="D10" i="44" l="1"/>
  <c r="H15" i="44" l="1"/>
  <c r="I15" i="44"/>
  <c r="J15" i="44"/>
  <c r="K15" i="44"/>
  <c r="F14" i="44"/>
  <c r="H14" i="44"/>
  <c r="I14" i="44"/>
  <c r="J14" i="44"/>
  <c r="K14" i="44"/>
  <c r="E14" i="44"/>
  <c r="F13" i="44"/>
  <c r="H13" i="44"/>
  <c r="I13" i="44"/>
  <c r="J13" i="44"/>
  <c r="K13" i="44"/>
  <c r="E13" i="44"/>
  <c r="F12" i="44"/>
  <c r="H12" i="44"/>
  <c r="I12" i="44"/>
  <c r="J12" i="44"/>
  <c r="K12" i="44"/>
  <c r="E12" i="44"/>
  <c r="F11" i="44"/>
  <c r="H11" i="44"/>
  <c r="I11" i="44"/>
  <c r="J11" i="44"/>
  <c r="K11" i="44"/>
  <c r="E11" i="44"/>
  <c r="D15" i="44" l="1"/>
  <c r="D14" i="44"/>
  <c r="D13" i="44"/>
  <c r="L12" i="44"/>
  <c r="D12" i="44"/>
  <c r="D11" i="44"/>
  <c r="F9" i="44"/>
  <c r="G9" i="44"/>
  <c r="H9" i="44"/>
  <c r="I9" i="44"/>
  <c r="J9" i="44"/>
  <c r="K9" i="44"/>
  <c r="E9" i="44"/>
  <c r="D39" i="44"/>
  <c r="D37" i="44"/>
  <c r="D38" i="44"/>
  <c r="D36" i="44"/>
  <c r="D35" i="44"/>
  <c r="D34" i="44"/>
  <c r="D33" i="44"/>
  <c r="F31" i="44"/>
  <c r="G31" i="44"/>
  <c r="H31" i="44"/>
  <c r="I31" i="44"/>
  <c r="J31" i="44"/>
  <c r="K31" i="44"/>
  <c r="E31" i="44"/>
  <c r="F19" i="44"/>
  <c r="G19" i="44"/>
  <c r="H19" i="44"/>
  <c r="I19" i="44"/>
  <c r="J19" i="44"/>
  <c r="K19" i="44"/>
  <c r="E19" i="44"/>
  <c r="D27" i="44"/>
  <c r="D26" i="44"/>
  <c r="D25" i="44"/>
  <c r="D24" i="44"/>
  <c r="D23" i="44"/>
  <c r="D22" i="44"/>
  <c r="H7" i="44" l="1"/>
  <c r="D9" i="44"/>
  <c r="I7" i="44"/>
  <c r="D31" i="44"/>
  <c r="K7" i="44"/>
  <c r="G7" i="44"/>
  <c r="J7" i="44"/>
  <c r="F7" i="44"/>
  <c r="D25" i="45"/>
  <c r="F20" i="45" l="1"/>
  <c r="H20" i="45"/>
  <c r="I20" i="45"/>
  <c r="J20" i="45"/>
  <c r="K20" i="45"/>
  <c r="E20" i="45"/>
  <c r="E7" i="44"/>
  <c r="D28" i="44"/>
  <c r="D74" i="45"/>
  <c r="D72" i="45" s="1"/>
  <c r="G15" i="45" l="1"/>
  <c r="F87" i="45"/>
  <c r="G87" i="45"/>
  <c r="H87" i="45"/>
  <c r="I87" i="45"/>
  <c r="J87" i="45"/>
  <c r="K87" i="45"/>
  <c r="E127" i="45" l="1"/>
  <c r="F115" i="45"/>
  <c r="D16" i="44" l="1"/>
  <c r="D17" i="44"/>
  <c r="D7" i="44" l="1"/>
  <c r="D21" i="44"/>
  <c r="D29" i="44"/>
  <c r="D19" i="44" l="1"/>
  <c r="E15" i="45" l="1"/>
  <c r="H15" i="45"/>
  <c r="I15" i="45"/>
  <c r="J15" i="45"/>
  <c r="E21" i="45"/>
  <c r="F17" i="45"/>
  <c r="G21" i="45"/>
  <c r="H21" i="45"/>
  <c r="H17" i="45" s="1"/>
  <c r="I21" i="45"/>
  <c r="I17" i="45" s="1"/>
  <c r="J21" i="45"/>
  <c r="J17" i="45" s="1"/>
  <c r="K21" i="45"/>
  <c r="K17" i="45" s="1"/>
  <c r="F19" i="45"/>
  <c r="G19" i="45"/>
  <c r="G14" i="45" s="1"/>
  <c r="H19" i="45"/>
  <c r="I19" i="45"/>
  <c r="J19" i="45"/>
  <c r="K19" i="45"/>
  <c r="E18" i="45"/>
  <c r="F18" i="45"/>
  <c r="G18" i="45"/>
  <c r="H18" i="45"/>
  <c r="I18" i="45"/>
  <c r="J18" i="45"/>
  <c r="K18" i="45"/>
  <c r="D18" i="45"/>
  <c r="D111" i="45"/>
  <c r="K107" i="45"/>
  <c r="I107" i="45"/>
  <c r="H107" i="45"/>
  <c r="G107" i="45"/>
  <c r="F107" i="45"/>
  <c r="E107" i="45"/>
  <c r="D106" i="45"/>
  <c r="K102" i="45"/>
  <c r="J102" i="45"/>
  <c r="I102" i="45"/>
  <c r="H102" i="45"/>
  <c r="G102" i="45"/>
  <c r="F102" i="45"/>
  <c r="E102" i="45"/>
  <c r="D101" i="45"/>
  <c r="J97" i="45"/>
  <c r="I97" i="45"/>
  <c r="H97" i="45"/>
  <c r="G97" i="45"/>
  <c r="F97" i="45"/>
  <c r="E97" i="45"/>
  <c r="D95" i="45"/>
  <c r="K92" i="45"/>
  <c r="J92" i="45"/>
  <c r="I92" i="45"/>
  <c r="H92" i="45"/>
  <c r="G92" i="45"/>
  <c r="F92" i="45"/>
  <c r="E92" i="45"/>
  <c r="G17" i="45" l="1"/>
  <c r="D21" i="45"/>
  <c r="F15" i="45"/>
  <c r="K15" i="45"/>
  <c r="D13" i="45"/>
  <c r="K16" i="45"/>
  <c r="E16" i="45"/>
  <c r="K13" i="45"/>
  <c r="J13" i="45"/>
  <c r="I13" i="45"/>
  <c r="H13" i="45"/>
  <c r="G13" i="45"/>
  <c r="F13" i="45"/>
  <c r="E13" i="45"/>
  <c r="F14" i="45"/>
  <c r="D19" i="45"/>
  <c r="I16" i="45"/>
  <c r="H16" i="45"/>
  <c r="G16" i="45"/>
  <c r="F16" i="45"/>
  <c r="J16" i="45"/>
  <c r="D97" i="45"/>
  <c r="K77" i="45"/>
  <c r="J77" i="45"/>
  <c r="D102" i="45"/>
  <c r="G77" i="45"/>
  <c r="F77" i="45"/>
  <c r="I77" i="45"/>
  <c r="E77" i="45"/>
  <c r="D92" i="45"/>
  <c r="D107" i="45"/>
  <c r="H77" i="45"/>
  <c r="D16" i="45" l="1"/>
  <c r="D14" i="45"/>
  <c r="D15" i="45"/>
  <c r="L19" i="44"/>
  <c r="E67" i="45" l="1"/>
  <c r="F62" i="45" l="1"/>
  <c r="G62" i="45"/>
  <c r="H62" i="45"/>
  <c r="I62" i="45"/>
  <c r="J62" i="45"/>
  <c r="K62" i="45"/>
  <c r="E62" i="45"/>
  <c r="E22" i="45" l="1"/>
  <c r="D91" i="45"/>
  <c r="D81" i="45" s="1"/>
  <c r="D90" i="45"/>
  <c r="D85" i="45"/>
  <c r="K82" i="45"/>
  <c r="J82" i="45"/>
  <c r="I82" i="45"/>
  <c r="H82" i="45"/>
  <c r="G82" i="45"/>
  <c r="F82" i="45"/>
  <c r="F112" i="45"/>
  <c r="D112" i="45" s="1"/>
  <c r="E117" i="45"/>
  <c r="F117" i="45"/>
  <c r="G117" i="45"/>
  <c r="H117" i="45"/>
  <c r="I117" i="45"/>
  <c r="J117" i="45"/>
  <c r="K117" i="45"/>
  <c r="D120" i="45"/>
  <c r="D115" i="45" s="1"/>
  <c r="E122" i="45"/>
  <c r="G122" i="45"/>
  <c r="H122" i="45"/>
  <c r="I122" i="45"/>
  <c r="J122" i="45"/>
  <c r="K122" i="45"/>
  <c r="D80" i="45" l="1"/>
  <c r="D82" i="45"/>
  <c r="D127" i="45"/>
  <c r="D122" i="45"/>
  <c r="D117" i="45"/>
  <c r="D87" i="45"/>
  <c r="H67" i="45" l="1"/>
  <c r="D30" i="45" l="1"/>
  <c r="D27" i="45" s="1"/>
  <c r="D35" i="45"/>
  <c r="D40" i="45"/>
  <c r="D41" i="45"/>
  <c r="D45" i="45"/>
  <c r="D50" i="45"/>
  <c r="D60" i="45"/>
  <c r="D65" i="45"/>
  <c r="D62" i="45" s="1"/>
  <c r="D70" i="45"/>
  <c r="D71" i="45"/>
  <c r="D20" i="45" l="1"/>
  <c r="D17" i="45" s="1"/>
  <c r="D77" i="45"/>
  <c r="E72" i="45"/>
  <c r="F142" i="45" l="1"/>
  <c r="G142" i="45"/>
  <c r="H142" i="45"/>
  <c r="I142" i="45"/>
  <c r="J142" i="45"/>
  <c r="K142" i="45"/>
  <c r="E142" i="45"/>
  <c r="F72" i="45"/>
  <c r="G72" i="45"/>
  <c r="G67" i="45"/>
  <c r="I67" i="45"/>
  <c r="J67" i="45"/>
  <c r="K67" i="45"/>
  <c r="E57" i="45"/>
  <c r="F42" i="45"/>
  <c r="G42" i="45"/>
  <c r="H42" i="45"/>
  <c r="I42" i="45"/>
  <c r="J42" i="45"/>
  <c r="K42" i="45"/>
  <c r="H47" i="45"/>
  <c r="I47" i="45"/>
  <c r="J47" i="45"/>
  <c r="K47" i="45"/>
  <c r="E47" i="45"/>
  <c r="E42" i="45"/>
  <c r="J12" i="45" l="1"/>
  <c r="F12" i="45"/>
  <c r="I12" i="45"/>
  <c r="D142" i="45"/>
  <c r="D42" i="45"/>
  <c r="D57" i="45"/>
  <c r="D132" i="45"/>
  <c r="D47" i="45"/>
  <c r="D67" i="45"/>
  <c r="H12" i="45"/>
  <c r="H37" i="45"/>
  <c r="I37" i="45"/>
  <c r="J37" i="45"/>
  <c r="K37" i="45"/>
  <c r="F32" i="45"/>
  <c r="G32" i="45"/>
  <c r="H32" i="45"/>
  <c r="I32" i="45"/>
  <c r="J32" i="45"/>
  <c r="K32" i="45"/>
  <c r="E32" i="45"/>
  <c r="H27" i="45"/>
  <c r="I27" i="45"/>
  <c r="J27" i="45"/>
  <c r="K27" i="45"/>
  <c r="E17" i="45" l="1"/>
  <c r="D32" i="45"/>
  <c r="K12" i="45"/>
  <c r="G12" i="45"/>
  <c r="D37" i="45"/>
  <c r="E12" i="45"/>
  <c r="D12" i="45" l="1"/>
  <c r="L7" i="44"/>
</calcChain>
</file>

<file path=xl/comments1.xml><?xml version="1.0" encoding="utf-8"?>
<comments xmlns="http://schemas.openxmlformats.org/spreadsheetml/2006/main">
  <authors>
    <author>Полякова Е.В.</author>
  </authors>
  <commentList>
    <comment ref="H10" authorId="0">
      <text>
        <r>
          <rPr>
            <sz val="9"/>
            <color indexed="81"/>
            <rFont val="Tahoma"/>
            <charset val="1"/>
          </rPr>
          <t xml:space="preserve">значение не меняется на факт, так как в нем участвую предприятия и не факт, что в следующем году они столько посадят.
</t>
        </r>
      </text>
    </comment>
  </commentList>
</comments>
</file>

<file path=xl/sharedStrings.xml><?xml version="1.0" encoding="utf-8"?>
<sst xmlns="http://schemas.openxmlformats.org/spreadsheetml/2006/main" count="486" uniqueCount="293">
  <si>
    <t>всего</t>
  </si>
  <si>
    <t>№ п/п</t>
  </si>
  <si>
    <t>1</t>
  </si>
  <si>
    <t>Наименование показателя (индикатора)</t>
  </si>
  <si>
    <t>Ед. измерения</t>
  </si>
  <si>
    <t>Статус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</si>
  <si>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</si>
  <si>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</si>
  <si>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</si>
  <si>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</si>
  <si>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Основное мероприятие 1 </t>
  </si>
  <si>
    <t>Основное мероприятие 2</t>
  </si>
  <si>
    <t xml:space="preserve">Основное мероприятие 2 </t>
  </si>
  <si>
    <t>Ответственный исполнитель муниципальной программы</t>
  </si>
  <si>
    <t>Соисполнители муниципальной программы</t>
  </si>
  <si>
    <t>Основные разработчики муниципальной программы</t>
  </si>
  <si>
    <t>Значения показателя (индикатора) по годам реализации муниципальной программы</t>
  </si>
  <si>
    <t>МУНИЦИПАЛЬНАЯ ПРОГРАММА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</si>
  <si>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</si>
  <si>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</si>
  <si>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</si>
  <si>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</si>
  <si>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</si>
  <si>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</si>
  <si>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Приложение 2
к Порядку разработки и реализации муниципальных программ городского округа город Воронеж</t>
  </si>
  <si>
    <t>бюджет городского округа</t>
  </si>
  <si>
    <t>Основное мероприятие 1</t>
  </si>
  <si>
    <t>ПАСПОРТ
муниципальной программы городского округа город Воронеж
"Охрана окружающей среды"</t>
  </si>
  <si>
    <t>шт.</t>
  </si>
  <si>
    <t>га</t>
  </si>
  <si>
    <t>чел.</t>
  </si>
  <si>
    <t>Основное мероприятие 3</t>
  </si>
  <si>
    <t>Обеспечение муниципальных учреждений социальной сферы качественной питьевой водой: установка и техобслуживание систем доочистки воды</t>
  </si>
  <si>
    <t>Исследование и ликвидация очагов загрязнения окружающей среды</t>
  </si>
  <si>
    <t>Исследование влияния на окружающую среду полигонов и накопителей крупнотоннажных отходов</t>
  </si>
  <si>
    <t>6400</t>
  </si>
  <si>
    <t>24500</t>
  </si>
  <si>
    <t>30000</t>
  </si>
  <si>
    <t xml:space="preserve">Пункт Федерального плана
 статистических работ
</t>
  </si>
  <si>
    <t>6450</t>
  </si>
  <si>
    <t>25000</t>
  </si>
  <si>
    <t>20000</t>
  </si>
  <si>
    <t>22000</t>
  </si>
  <si>
    <t>40000</t>
  </si>
  <si>
    <t>45000</t>
  </si>
  <si>
    <t>35000</t>
  </si>
  <si>
    <t>50000</t>
  </si>
  <si>
    <t>2,0</t>
  </si>
  <si>
    <t>56</t>
  </si>
  <si>
    <t>102</t>
  </si>
  <si>
    <t>123</t>
  </si>
  <si>
    <t>150</t>
  </si>
  <si>
    <t>161</t>
  </si>
  <si>
    <t>171</t>
  </si>
  <si>
    <t>Внедрение технологий сбора и переработки опасных отходов, а также отходов, являющихся вторичными ресурсами,  утилизация отходов в муниципальных целях</t>
  </si>
  <si>
    <t>Формирование и межевание земельных участков, занимаемых озелененными территориями общего пользования, постановка их на кадастровый учет</t>
  </si>
  <si>
    <t xml:space="preserve">Обустройство видовых мест на территории городского округа </t>
  </si>
  <si>
    <t xml:space="preserve">Озеленение территорий городского округа </t>
  </si>
  <si>
    <t xml:space="preserve">Контроль эффективности работы газоочистного оборудования и работы очистных сооружений сточных вод на предприятиях городского округа </t>
  </si>
  <si>
    <t xml:space="preserve">Исполняющий обязанности руководителя управления экологии администрации городского округа город Воронеж </t>
  </si>
  <si>
    <t>Всего</t>
  </si>
  <si>
    <t>Замеры выбросов загрязняющих веществ в атмосферу, отбор проб сточных и природных вод и почвогрунтов в определенных точках, в том числе разовые при возникновении чрезвычайных ситуаций, техногенных аварий, сопровождающихся загрязнением окружающей среды, а также при работе с обращениями граждан</t>
  </si>
  <si>
    <t xml:space="preserve">Основное мероприятие 1 «Сохранение и развитие зеленого </t>
  </si>
  <si>
    <t xml:space="preserve"> фонда городского округа»;</t>
  </si>
  <si>
    <t>Цель муниципальной программы</t>
  </si>
  <si>
    <t>Задачи муниципальной программы</t>
  </si>
  <si>
    <t>Целевые индикаторы и показатели муниципальной программы</t>
  </si>
  <si>
    <t>Этапы и сроки реализации муниципальной программы</t>
  </si>
  <si>
    <t>2014-2020 годы</t>
  </si>
  <si>
    <t>в т.ч. по источникам финансирования:</t>
  </si>
  <si>
    <t>В т.ч. по годам реализации муниципальной программы:</t>
  </si>
  <si>
    <t>2014 год:</t>
  </si>
  <si>
    <t>2015 год:</t>
  </si>
  <si>
    <t>2016 год:</t>
  </si>
  <si>
    <t>2017 год:</t>
  </si>
  <si>
    <t>2018 год:</t>
  </si>
  <si>
    <t>2019 год:</t>
  </si>
  <si>
    <t>2020 год:</t>
  </si>
  <si>
    <t>Ожидаемые конечные результаты реализации муниципальной программы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</si>
  <si>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В разрезе подпрограмм муниципальной программы. Объем финансирования указывается в</t>
    </r>
  </si>
  <si>
    <t>тысячах рублей с точностью до второго знака после запятой</t>
  </si>
  <si>
    <t>Ю.В.Яковлев</t>
  </si>
  <si>
    <t>635,0</t>
  </si>
  <si>
    <t>641,0</t>
  </si>
  <si>
    <t>-обеспечение конституционных прав граждан на благоприятную окружающую среду путем разработки и реализации стратегических направлений по оздоровлению экологической обстановки городского округа город Воронеж, экологическое просвещение, формирование экологического мировоззрения у населения.;</t>
  </si>
  <si>
    <t>-сохранение и развитие озелененных территорий общего пользования и зон рекреации городского округа город Воронеж.</t>
  </si>
  <si>
    <t>-стабилизация экологической обстановки в городском округе город Воронеж, повышение эффективности и совершенствование форм управления охраной окружающей среды с целью ее оздоровления;</t>
  </si>
  <si>
    <t xml:space="preserve">-реконструкция старовозрастных, фаутных и малоценных насаждений, озеленение, в том числе компенсационное, территории городского округа город Воронеж; </t>
  </si>
  <si>
    <t>-реконструкция озелененных территорий общего пользования;</t>
  </si>
  <si>
    <t>-своевременное выявление и предупреждение экологически негативных процессов, организация мероприятий по ликвидации очагов загрязнения и захламления;</t>
  </si>
  <si>
    <t xml:space="preserve">-совершенствование системы сбора, утилизации и размещения отходов производства и потребления; </t>
  </si>
  <si>
    <t>-максимальное вовлечение образующихся отходов в хозяйственный оборот в качестве вторичного сырья;</t>
  </si>
  <si>
    <t>-развитие системы экологического мониторинга, получение достоверной информации о состоянии окружающей среды;</t>
  </si>
  <si>
    <t>-проведение водохозяйственных мероприятий, содержание мест отдыха у воды в надлежащем состоянии;</t>
  </si>
  <si>
    <t>-обеспечение качественной питьевой водой детей дошкольного, школьного возраста в рамках муниципальных образовательных учреждений, детских оздоровительных лагерей для профилактики и снижения уровня различных заболеваний</t>
  </si>
  <si>
    <t>-распространение информации о состоянии окружающей среды и проведенных природоохранных мероприятиях  в целях формирования  экологического просвещения населения.</t>
  </si>
  <si>
    <t>-снижение техногенной нагрузки на природные территории городского округа и сохранение защитных функций зеленых зон;</t>
  </si>
  <si>
    <t xml:space="preserve">-увеличение благоустроенных зон рекреации для населения, повышение качества их содержания; </t>
  </si>
  <si>
    <t>-совершенствование системы мониторинга за состоянием окружающей среды с целью предотвращения и ликвидации очагов загрязнения и увеличение охвата инструментальным контролем объектов негативного воздействия;</t>
  </si>
  <si>
    <t xml:space="preserve">-совершенствование системы переработки, утилизации и размещения бытовых и промышленных отходов (наиболее опасных и распространенных); </t>
  </si>
  <si>
    <t>1. Уровень обеспеченности зелеными насаждениями (%)</t>
  </si>
  <si>
    <t>- снижение негативных экологических последствий, в том числе от чрезвычайных ситуаций природного и техногенного характера;</t>
  </si>
  <si>
    <t>Оформление в муниципальную     
собственность земельных        
участков озелененных территорий
общего пользования</t>
  </si>
  <si>
    <t>-бюджет городского округа- 161500,00 тыс. рублей;</t>
  </si>
  <si>
    <t>-бюджет городского округа-107108,00 тыс. рублей;</t>
  </si>
  <si>
    <t xml:space="preserve">2014
</t>
  </si>
  <si>
    <t xml:space="preserve">2015
</t>
  </si>
  <si>
    <t xml:space="preserve">2016
</t>
  </si>
  <si>
    <t xml:space="preserve">2017
</t>
  </si>
  <si>
    <t xml:space="preserve">2018
</t>
  </si>
  <si>
    <t xml:space="preserve">2019
</t>
  </si>
  <si>
    <t>Экологическое просвещение и прочие мероприятия, направленные на охрану и оздоровление окружающей среды</t>
  </si>
  <si>
    <t xml:space="preserve">Экологическое просвещение и прочие мероприятия, направленные на охрану и оздоровление окружающей среды </t>
  </si>
  <si>
    <t xml:space="preserve">2020
 </t>
  </si>
  <si>
    <t xml:space="preserve">   -Управление экологии администрации городского округа город Воронеж </t>
  </si>
  <si>
    <t>-Управление строительной политики администрации городского округа город Воронеж,</t>
  </si>
  <si>
    <t>-Управление имущественных и земельных отношений администрации городского округа город Воронеж,</t>
  </si>
  <si>
    <t>- Управление жилищно-коммунального хозяйства администрации городского округа город Воронеж,</t>
  </si>
  <si>
    <t>Подпрограммы муниципальной программы и основные мероприятия</t>
  </si>
  <si>
    <t>Основное мероприятие 2 «Развитие и совершенствование системы обращения с отходами и мониторинг окружающей среды";</t>
  </si>
  <si>
    <t xml:space="preserve">-формирование системы устойчивых эстетически привлекательных, благоустроенных ландшафтных комплексов; </t>
  </si>
  <si>
    <t xml:space="preserve">Вырубка (при необходимости с корчевкой пней) усыхающих, сухостойных, аварийных насаждений, обрезка деревьев на территории городского округа </t>
  </si>
  <si>
    <r>
      <t>Общий объем финансирования муниципальной программы составляет 1922089,</t>
    </r>
    <r>
      <rPr>
        <sz val="12"/>
        <rFont val="Times New Roman"/>
        <family val="1"/>
        <charset val="204"/>
      </rPr>
      <t xml:space="preserve">00 тыс. рублей, </t>
    </r>
  </si>
  <si>
    <t>-бюджет городского округа - 848225,00 тыс. рублей;</t>
  </si>
  <si>
    <r>
      <t xml:space="preserve">-внебюджетные источники </t>
    </r>
    <r>
      <rPr>
        <sz val="12"/>
        <color rgb="FF000000"/>
        <rFont val="Times New Roman"/>
        <family val="1"/>
        <charset val="204"/>
      </rPr>
      <t>-  1073864,00</t>
    </r>
    <r>
      <rPr>
        <sz val="12"/>
        <rFont val="Times New Roman"/>
        <family val="1"/>
        <charset val="204"/>
      </rPr>
      <t xml:space="preserve"> тыс. рублей.</t>
    </r>
  </si>
  <si>
    <t xml:space="preserve">Всего – 324346,00 тыс. рублей, </t>
  </si>
  <si>
    <t>-внебюджетные источники- 217238,00 тыс. рублей.</t>
  </si>
  <si>
    <t xml:space="preserve">Всего -717683,00 тыс. рублей, </t>
  </si>
  <si>
    <t>-внебюджетные источники- 606334,00 тыс. рублей.</t>
  </si>
  <si>
    <t xml:space="preserve">Всего – 292426,00  тыс. рублей, </t>
  </si>
  <si>
    <t>-бюджет городского округа- 111349,00 тыс. рублей;</t>
  </si>
  <si>
    <t>-внебюджетные источники- 176146,00 тыс. рублей.</t>
  </si>
  <si>
    <t xml:space="preserve">Всего – 138113,00 тыс. рублей, </t>
  </si>
  <si>
    <t>-бюджет городского округа- 119939,00 тыс. рублей;</t>
  </si>
  <si>
    <t>-внебюджетные источники- 18174,00 тыс. рублей.</t>
  </si>
  <si>
    <t xml:space="preserve">Всего – 143662,00 тыс. рублей, </t>
  </si>
  <si>
    <t>-бюджет городского округа- 125693,00 тыс. рублей;</t>
  </si>
  <si>
    <t>-внебюджетные источники- 17969,00 тыс. рублей.</t>
  </si>
  <si>
    <t xml:space="preserve">Всего -149937,00 тыс. рублей, </t>
  </si>
  <si>
    <t>-внебюджетные источники- 18676,00 тыс. рублей.</t>
  </si>
  <si>
    <t xml:space="preserve">Всего – 155922,00 тыс. рублей, </t>
  </si>
  <si>
    <t>-бюджет городского округа-136595,00 тыс. рублей;</t>
  </si>
  <si>
    <t>-внебюджетные источники- 19327,00 тыс. рублей.</t>
  </si>
  <si>
    <t>Основное мероприятие 3 «Экологическое просвещение и прочие мероприятия, направленные на охрану и оздоровление окружающей среды".</t>
  </si>
  <si>
    <t>- Управление дорожного хозяйства администрации городского округа город Воронеж.</t>
  </si>
  <si>
    <t xml:space="preserve"> -Управление экологии администрации городского округа город Воронеж.</t>
  </si>
  <si>
    <t>-увеличение правовым образом оформленных озелененных территорий общего пользования и иных зон рекреации, как объектов муниципальной собственности;</t>
  </si>
  <si>
    <t>-увеличение количества отходов, подвергающихся переработке;</t>
  </si>
  <si>
    <t>-улучшение состояния качества питьевой воды путем внедрения установок доочистки в муниципальных учреждениях социальной сферы;</t>
  </si>
  <si>
    <t>-формирование экологического мировоззрения населения,  в первую очередь у подрастающего населения.</t>
  </si>
  <si>
    <t>-бюджет городского округа- 131261,00 тыс. рублей;</t>
  </si>
  <si>
    <t>-Управление главного архитектора городского округа администрации городского округа город Воронеж,</t>
  </si>
  <si>
    <t>2012                   (отчетный год)</t>
  </si>
  <si>
    <t>2. Количество отходов, из образующихся на территории городского округа город Воронеж, подвергающихся переработке (тыс. тонн).</t>
  </si>
  <si>
    <t>24000</t>
  </si>
  <si>
    <t>629,0</t>
  </si>
  <si>
    <t>36</t>
  </si>
  <si>
    <t>18000</t>
  </si>
  <si>
    <t>1. Общая площадь зеленых насаждений общего пользования (парки, сады скверы и бульвары) в пределах городской черты</t>
  </si>
  <si>
    <t>- Управы районов городского округа город Воронеж,</t>
  </si>
  <si>
    <t>%</t>
  </si>
  <si>
    <t>80</t>
  </si>
  <si>
    <t>80,5</t>
  </si>
  <si>
    <t>800</t>
  </si>
  <si>
    <t>1200</t>
  </si>
  <si>
    <t>6300</t>
  </si>
  <si>
    <t>1,95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</si>
  <si>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</si>
  <si>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</si>
  <si>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</si>
  <si>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</si>
  <si>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</si>
  <si>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</si>
  <si>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 xml:space="preserve">Сохранение и развитие зеленого фонда  городского округа </t>
  </si>
  <si>
    <t>Сохранение и развитие зеленого фонда городского округа</t>
  </si>
  <si>
    <t>Мониторинг окружающей среды. Отдельные аспекты совершенствования системы обращения с отходами</t>
  </si>
  <si>
    <t>74</t>
  </si>
  <si>
    <t>4,0</t>
  </si>
  <si>
    <t>Издательская и информационная деятельность, организация радио- и телепередач, круглых столов и конференций, изготовление и размещение рекламных щитов и информационных стендов</t>
  </si>
  <si>
    <t xml:space="preserve">Основное мероприятие 4 </t>
  </si>
  <si>
    <t>Обеспечение проведения противоэпизоотических мероприятий</t>
  </si>
  <si>
    <t>Основное мероприятие 4</t>
  </si>
  <si>
    <t xml:space="preserve"> Количество высаженных деревьев</t>
  </si>
  <si>
    <t>1.1</t>
  </si>
  <si>
    <t>1.2</t>
  </si>
  <si>
    <t>1.3</t>
  </si>
  <si>
    <t>1.4</t>
  </si>
  <si>
    <t>1.5</t>
  </si>
  <si>
    <t xml:space="preserve"> Количество высаженных кустарников</t>
  </si>
  <si>
    <t xml:space="preserve"> Приживаемость высаженных кустарников и деревьев</t>
  </si>
  <si>
    <t xml:space="preserve"> Площадь цветников</t>
  </si>
  <si>
    <t xml:space="preserve"> Количество правовым образом оформленных в муниципальную собственность озелененных территорий общего пользования</t>
  </si>
  <si>
    <t>2.1</t>
  </si>
  <si>
    <t>3.1</t>
  </si>
  <si>
    <t>Количество человек, принявших участие в акциях, конкурсах и прочих  природоохранных мероприятиях</t>
  </si>
  <si>
    <t>4.1</t>
  </si>
  <si>
    <t>624</t>
  </si>
  <si>
    <t>735,67</t>
  </si>
  <si>
    <t>7673</t>
  </si>
  <si>
    <t>34954</t>
  </si>
  <si>
    <t>86,6</t>
  </si>
  <si>
    <t>4,6</t>
  </si>
  <si>
    <t>91</t>
  </si>
  <si>
    <t>1611,35</t>
  </si>
  <si>
    <t>28800</t>
  </si>
  <si>
    <t xml:space="preserve">2013                   (отчетный год)
</t>
  </si>
  <si>
    <t>741</t>
  </si>
  <si>
    <t>747</t>
  </si>
  <si>
    <t>753</t>
  </si>
  <si>
    <t>759</t>
  </si>
  <si>
    <t>765</t>
  </si>
  <si>
    <t>Н.В. Ветер</t>
  </si>
  <si>
    <t xml:space="preserve">Мероприятие 1.2 </t>
  </si>
  <si>
    <t>Мероприятие 1.1</t>
  </si>
  <si>
    <t xml:space="preserve">Площадь земель, реабилитированных в результате ликвидации захламлений или загрязнений территорий 
</t>
  </si>
  <si>
    <t xml:space="preserve">Мероприятие 1.3 </t>
  </si>
  <si>
    <t xml:space="preserve">Мероприятие 1.5 </t>
  </si>
  <si>
    <t xml:space="preserve">Мероприятие 1.6 </t>
  </si>
  <si>
    <t xml:space="preserve">Мероприятие 1.7 </t>
  </si>
  <si>
    <t xml:space="preserve">Мероприятие 1.8 </t>
  </si>
  <si>
    <t xml:space="preserve">Мероприятие 1.9 </t>
  </si>
  <si>
    <t xml:space="preserve">Мероприятие 1.10 </t>
  </si>
  <si>
    <t xml:space="preserve">Мероприятие 1.11 </t>
  </si>
  <si>
    <t xml:space="preserve">Мероприятие 2.1 </t>
  </si>
  <si>
    <t xml:space="preserve">Мероприятие 2.2 </t>
  </si>
  <si>
    <t xml:space="preserve">Мероприятие 2.3 </t>
  </si>
  <si>
    <t xml:space="preserve">Мероприятие 2.4 </t>
  </si>
  <si>
    <t xml:space="preserve">Мероприятие 2.5 </t>
  </si>
  <si>
    <t xml:space="preserve">Мероприятие 2.6 </t>
  </si>
  <si>
    <t xml:space="preserve">Мероприятие 3.1 </t>
  </si>
  <si>
    <t xml:space="preserve">Мероприятие 3.2 </t>
  </si>
  <si>
    <t xml:space="preserve">Мероприятие 3.3 </t>
  </si>
  <si>
    <t>Мероприятие 3.4</t>
  </si>
  <si>
    <t xml:space="preserve">Мероприятие 3.5 </t>
  </si>
  <si>
    <t xml:space="preserve">Мероприятие 3.6 </t>
  </si>
  <si>
    <t>Проведение Дней защиты от экологической опасности: акций "Чистая Земля", "День птиц", Всемирного дня окружающей среды</t>
  </si>
  <si>
    <t>Количество отловленных безнадзорных животных</t>
  </si>
  <si>
    <t>7680</t>
  </si>
  <si>
    <t>34960</t>
  </si>
  <si>
    <t>86,7</t>
  </si>
  <si>
    <t>7690</t>
  </si>
  <si>
    <t>7700</t>
  </si>
  <si>
    <t>7720</t>
  </si>
  <si>
    <t>7750</t>
  </si>
  <si>
    <t>35050</t>
  </si>
  <si>
    <t>35100</t>
  </si>
  <si>
    <t>35200</t>
  </si>
  <si>
    <t>4,62</t>
  </si>
  <si>
    <t>4,64</t>
  </si>
  <si>
    <t>4,66</t>
  </si>
  <si>
    <t>4,68</t>
  </si>
  <si>
    <t>4,7</t>
  </si>
  <si>
    <t>86,8</t>
  </si>
  <si>
    <t>86,9</t>
  </si>
  <si>
    <t>87,0</t>
  </si>
  <si>
    <t>87,1</t>
  </si>
  <si>
    <t>1700</t>
  </si>
  <si>
    <t>1900</t>
  </si>
  <si>
    <t>2100</t>
  </si>
  <si>
    <t>2500</t>
  </si>
  <si>
    <t>3000</t>
  </si>
  <si>
    <t>Проектирование, реконструкция и благоустройство озелененных территорий общего пользования, находящихся на территории городского округа (Центральный парк культуры и отдыха, Детский литературный парк и др.)</t>
  </si>
  <si>
    <t>Приложение №1     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</si>
  <si>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Сведения о показателях (индикаторах) муниципальной программы городского округа город Воронеж
«Охрана окружающей среды» 
 и их значениях</t>
  </si>
  <si>
    <t>Основное мероприятие 1 «Сохранение и развитие зеленого фонда городского округа»</t>
  </si>
  <si>
    <r>
      <t>Основное мероприятие 2 «Мониторинг окружающей среды.Отдельные аспекты совершенствования системы обращения с отходами</t>
    </r>
    <r>
      <rPr>
        <sz val="14"/>
        <rFont val="Times New Roman"/>
        <family val="1"/>
        <charset val="204"/>
      </rPr>
      <t>»</t>
    </r>
  </si>
  <si>
    <t xml:space="preserve">Основное мероприятие 3 «Экологическое просвещение и прочие мероприятия, направленные на охрану и оздоровление окружающей среды» </t>
  </si>
  <si>
    <t xml:space="preserve">Основное мероприятие 4 «Обеспечение проведения противоэпизоотических мероприятий» </t>
  </si>
  <si>
    <t>в том числе по ГРБС</t>
  </si>
  <si>
    <t>Охрана окружающей среды</t>
  </si>
  <si>
    <t xml:space="preserve">Управление экологии </t>
  </si>
  <si>
    <t xml:space="preserve">Управление строительной политики </t>
  </si>
  <si>
    <t>Управление экологии</t>
  </si>
  <si>
    <t xml:space="preserve">Управление имущественных и земельных отношений </t>
  </si>
  <si>
    <t>Управление главного архитектора городского округа</t>
  </si>
  <si>
    <t>всего, в том числе</t>
  </si>
  <si>
    <t xml:space="preserve">Мероприятие1.4 </t>
  </si>
  <si>
    <t>Уходные работы за зелеными насаждениями, в том числе стрижка кустарника, покос травы, полив и др.</t>
  </si>
  <si>
    <t xml:space="preserve"> Мониторинг состояния зеленых насаждений, их инвентаризация, обеспечение режима особой охраны особо охраняемых природных территорий местного значения</t>
  </si>
  <si>
    <t>Развитие особо охраняемых природных территорий местного значения, проведение тематических мероприятий на озелененных территориях общего пользования</t>
  </si>
  <si>
    <t>Обеспечение спецтехникой МКП «ЭкоЦентр»</t>
  </si>
  <si>
    <t>Содержание муниципальных парков и скверов, закрепленных за МКП «ЭкоЦентр»</t>
  </si>
  <si>
    <t xml:space="preserve">Реабилитационные мероприятия, ликвидация несанкционированных свалок промышленных и бытовых отходов и уборка захламленных территорий городского округа </t>
  </si>
  <si>
    <t>Проведение конкурса главы городского округа город Воронеж в области охраны окружающей среды, организация и проведение городских конкурсов «Зеленый островок», «Лучший защитник природы», «Город и Экология» и т.д., выставки-ярмарки  «Воронеж - город-сад»</t>
  </si>
  <si>
    <t xml:space="preserve">Управление главного архитектора городского округа </t>
  </si>
  <si>
    <t xml:space="preserve">Организация экскурсий и поездок в Воронежский природный биосферный заповедник и другие особо охраняемые природные территории. </t>
  </si>
  <si>
    <t>Развитие мест массового отдыха, в том числе у воды, обеспечение их функционирования и проведение санитарно-гигиенических мероприятий</t>
  </si>
  <si>
    <t>Приложение №2                                                       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</si>
  <si>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 xml:space="preserve">Расходы бюджета городского округа город Воронеж на реализацию муниципальной программы 
городского округа город Воронеж «Охрана окружающей среды»                                 </t>
  </si>
  <si>
    <t>Приложение №3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</si>
  <si>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Ресурсное обеспечение и прогнозная (справочная) оценка расходов федерального, областного и бюджета городского округа город Воронеж, внебюджетных источников на реализацию муниципальной программы городского округа город Воронеж «Охрана окружающей среды»</t>
  </si>
  <si>
    <t xml:space="preserve">И.о. руководителя управления 
экологии  
</t>
  </si>
  <si>
    <t xml:space="preserve">И.о. руководителя управления 
экологии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</si>
</sst>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name val="Arial Cyr"/>
      <charset val="204"/>
    </font>
    <font>
      <strike/>
      <sz val="14"/>
      <name val="Calibri"/>
      <family val="2"/>
      <charset val="204"/>
    </font>
    <font>
      <sz val="14"/>
      <name val="Calibri"/>
      <family val="2"/>
      <charset val="204"/>
    </font>
    <font>
      <strike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9"/>
      <color indexed="81"/>
      <name val="Tahoma"/>
      <charset val="1"/>
    </font>
    <font>
      <b/>
      <sz val="14"/>
      <name val="Arial Cyr"/>
      <charset val="204"/>
    </font>
    <font>
      <sz val="18"/>
      <name val="Arial Cyr"/>
      <charset val="204"/>
    </font>
    <font>
      <vertAlign val="superscript"/>
      <sz val="14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trike/>
      <sz val="20"/>
      <name val="Calibri"/>
      <family val="2"/>
      <charset val="204"/>
    </font>
    <font>
      <strike/>
      <sz val="2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9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8" fillId="0" borderId="0" xfId="1" applyFont="1"/>
    <xf numFmtId="4" fontId="8" fillId="0" borderId="0" xfId="1" applyNumberFormat="1" applyFont="1"/>
    <xf numFmtId="0" fontId="2" fillId="2" borderId="0" xfId="0" applyFont="1" applyFill="1"/>
    <xf numFmtId="0" fontId="12" fillId="0" borderId="0" xfId="1" applyFont="1"/>
    <xf numFmtId="4" fontId="12" fillId="0" borderId="0" xfId="1" applyNumberFormat="1" applyFont="1"/>
    <xf numFmtId="0" fontId="13" fillId="0" borderId="0" xfId="1" applyFont="1"/>
    <xf numFmtId="4" fontId="14" fillId="0" borderId="0" xfId="1" applyNumberFormat="1" applyFont="1" applyBorder="1" applyAlignment="1">
      <alignment horizontal="center" vertical="center" wrapText="1"/>
    </xf>
    <xf numFmtId="4" fontId="12" fillId="0" borderId="0" xfId="1" applyNumberFormat="1" applyFont="1" applyBorder="1"/>
    <xf numFmtId="0" fontId="12" fillId="0" borderId="0" xfId="1" applyFont="1" applyBorder="1"/>
    <xf numFmtId="49" fontId="6" fillId="0" borderId="0" xfId="0" applyNumberFormat="1" applyFont="1" applyFill="1" applyAlignment="1">
      <alignment wrapText="1"/>
    </xf>
    <xf numFmtId="49" fontId="6" fillId="0" borderId="0" xfId="0" applyNumberFormat="1" applyFont="1" applyFill="1" applyAlignment="1">
      <alignment vertical="top" wrapText="1"/>
    </xf>
    <xf numFmtId="49" fontId="6" fillId="0" borderId="0" xfId="0" applyNumberFormat="1" applyFont="1" applyFill="1" applyAlignment="1">
      <alignment horizontal="right" vertical="top" wrapText="1"/>
    </xf>
    <xf numFmtId="49" fontId="6" fillId="0" borderId="0" xfId="0" applyNumberFormat="1" applyFont="1" applyFill="1" applyAlignment="1">
      <alignment horizontal="centerContinuous" vertical="center" wrapText="1"/>
    </xf>
    <xf numFmtId="49" fontId="2" fillId="3" borderId="0" xfId="0" applyNumberFormat="1" applyFont="1" applyFill="1" applyBorder="1" applyAlignment="1">
      <alignment vertical="center" wrapText="1"/>
    </xf>
    <xf numFmtId="49" fontId="2" fillId="0" borderId="0" xfId="0" applyNumberFormat="1" applyFont="1" applyBorder="1" applyAlignment="1">
      <alignment wrapText="1"/>
    </xf>
    <xf numFmtId="49" fontId="2" fillId="2" borderId="0" xfId="0" applyNumberFormat="1" applyFont="1" applyFill="1" applyAlignment="1">
      <alignment wrapText="1"/>
    </xf>
    <xf numFmtId="0" fontId="17" fillId="0" borderId="0" xfId="0" applyFont="1" applyFill="1" applyAlignment="1">
      <alignment horizontal="left"/>
    </xf>
    <xf numFmtId="0" fontId="2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5" xfId="0" applyNumberFormat="1" applyFont="1" applyBorder="1" applyAlignment="1">
      <alignment horizontal="justify" vertical="top"/>
    </xf>
    <xf numFmtId="49" fontId="2" fillId="0" borderId="0" xfId="0" applyNumberFormat="1" applyFont="1" applyAlignment="1">
      <alignment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8" fillId="2" borderId="0" xfId="1" applyFont="1" applyFill="1"/>
    <xf numFmtId="49" fontId="2" fillId="0" borderId="0" xfId="0" applyNumberFormat="1" applyFont="1" applyAlignment="1">
      <alignment wrapText="1"/>
    </xf>
    <xf numFmtId="49" fontId="2" fillId="0" borderId="5" xfId="0" applyNumberFormat="1" applyFont="1" applyBorder="1" applyAlignment="1">
      <alignment vertical="top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/>
    </xf>
    <xf numFmtId="0" fontId="19" fillId="0" borderId="4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9" fillId="0" borderId="2" xfId="0" applyFont="1" applyBorder="1" applyAlignment="1">
      <alignment vertical="top" wrapText="1"/>
    </xf>
    <xf numFmtId="0" fontId="19" fillId="0" borderId="4" xfId="0" applyFont="1" applyBorder="1" applyAlignment="1">
      <alignment vertical="top"/>
    </xf>
    <xf numFmtId="49" fontId="2" fillId="2" borderId="0" xfId="0" applyNumberFormat="1" applyFont="1" applyFill="1" applyBorder="1" applyAlignment="1">
      <alignment vertical="top"/>
    </xf>
    <xf numFmtId="49" fontId="2" fillId="2" borderId="0" xfId="0" applyNumberFormat="1" applyFont="1" applyFill="1" applyAlignment="1">
      <alignment horizontal="justify" vertical="center"/>
    </xf>
    <xf numFmtId="49" fontId="2" fillId="2" borderId="0" xfId="0" applyNumberFormat="1" applyFont="1" applyFill="1" applyBorder="1" applyAlignment="1">
      <alignment horizontal="justify" vertical="center"/>
    </xf>
    <xf numFmtId="49" fontId="2" fillId="2" borderId="0" xfId="0" applyNumberFormat="1" applyFont="1" applyFill="1" applyBorder="1" applyAlignment="1">
      <alignment horizontal="right" vertical="center"/>
    </xf>
    <xf numFmtId="49" fontId="19" fillId="0" borderId="4" xfId="0" applyNumberFormat="1" applyFont="1" applyBorder="1" applyAlignment="1">
      <alignment horizontal="left" vertical="top" wrapText="1"/>
    </xf>
    <xf numFmtId="49" fontId="19" fillId="0" borderId="2" xfId="0" applyNumberFormat="1" applyFont="1" applyBorder="1" applyAlignment="1">
      <alignment horizontal="left" vertical="top" wrapText="1"/>
    </xf>
    <xf numFmtId="49" fontId="19" fillId="0" borderId="4" xfId="0" applyNumberFormat="1" applyFont="1" applyBorder="1" applyAlignment="1">
      <alignment vertical="top" wrapText="1"/>
    </xf>
    <xf numFmtId="49" fontId="19" fillId="0" borderId="5" xfId="0" applyNumberFormat="1" applyFont="1" applyBorder="1" applyAlignment="1">
      <alignment vertical="top" wrapText="1"/>
    </xf>
    <xf numFmtId="49" fontId="19" fillId="0" borderId="5" xfId="0" applyNumberFormat="1" applyFont="1" applyBorder="1" applyAlignment="1">
      <alignment horizontal="justify" vertical="top"/>
    </xf>
    <xf numFmtId="49" fontId="19" fillId="0" borderId="2" xfId="0" applyNumberFormat="1" applyFont="1" applyBorder="1" applyAlignment="1">
      <alignment vertical="top" wrapText="1"/>
    </xf>
    <xf numFmtId="49" fontId="19" fillId="0" borderId="12" xfId="0" applyNumberFormat="1" applyFont="1" applyBorder="1" applyAlignment="1">
      <alignment vertical="top" wrapText="1"/>
    </xf>
    <xf numFmtId="49" fontId="19" fillId="0" borderId="10" xfId="0" applyNumberFormat="1" applyFont="1" applyBorder="1" applyAlignment="1">
      <alignment vertical="top" wrapText="1"/>
    </xf>
    <xf numFmtId="49" fontId="19" fillId="0" borderId="4" xfId="0" applyNumberFormat="1" applyFont="1" applyBorder="1" applyAlignment="1">
      <alignment horizontal="justify" vertical="top"/>
    </xf>
    <xf numFmtId="49" fontId="2" fillId="0" borderId="5" xfId="0" applyNumberFormat="1" applyFont="1" applyBorder="1" applyAlignment="1">
      <alignment horizontal="justify"/>
    </xf>
    <xf numFmtId="49" fontId="2" fillId="0" borderId="2" xfId="0" applyNumberFormat="1" applyFont="1" applyBorder="1" applyAlignment="1">
      <alignment horizontal="justify"/>
    </xf>
    <xf numFmtId="0" fontId="2" fillId="0" borderId="5" xfId="0" applyFont="1" applyBorder="1" applyAlignment="1">
      <alignment vertical="top" wrapText="1"/>
    </xf>
    <xf numFmtId="49" fontId="2" fillId="2" borderId="11" xfId="0" applyNumberFormat="1" applyFont="1" applyFill="1" applyBorder="1" applyAlignment="1">
      <alignment wrapText="1"/>
    </xf>
    <xf numFmtId="4" fontId="8" fillId="2" borderId="0" xfId="1" applyNumberFormat="1" applyFont="1" applyFill="1"/>
    <xf numFmtId="49" fontId="19" fillId="0" borderId="10" xfId="0" applyNumberFormat="1" applyFont="1" applyBorder="1" applyAlignment="1">
      <alignment horizontal="left" vertical="top" wrapText="1"/>
    </xf>
    <xf numFmtId="49" fontId="19" fillId="0" borderId="11" xfId="0" applyNumberFormat="1" applyFont="1" applyBorder="1" applyAlignment="1">
      <alignment horizontal="left" vertical="top" wrapText="1"/>
    </xf>
    <xf numFmtId="49" fontId="19" fillId="0" borderId="1" xfId="0" applyNumberFormat="1" applyFont="1" applyBorder="1" applyAlignment="1">
      <alignment vertical="top" wrapText="1"/>
    </xf>
    <xf numFmtId="0" fontId="19" fillId="0" borderId="5" xfId="0" applyFont="1" applyBorder="1" applyAlignment="1">
      <alignment horizontal="left" wrapText="1"/>
    </xf>
    <xf numFmtId="0" fontId="19" fillId="0" borderId="5" xfId="0" applyFont="1" applyBorder="1" applyAlignment="1">
      <alignment horizontal="left" vertical="top" wrapText="1"/>
    </xf>
    <xf numFmtId="4" fontId="8" fillId="4" borderId="0" xfId="1" applyNumberFormat="1" applyFont="1" applyFill="1"/>
    <xf numFmtId="49" fontId="2" fillId="0" borderId="4" xfId="0" applyNumberFormat="1" applyFont="1" applyBorder="1" applyAlignment="1">
      <alignment horizontal="justify"/>
    </xf>
    <xf numFmtId="0" fontId="10" fillId="2" borderId="0" xfId="1" applyFont="1" applyFill="1"/>
    <xf numFmtId="4" fontId="10" fillId="2" borderId="0" xfId="1" applyNumberFormat="1" applyFont="1" applyFill="1" applyAlignment="1">
      <alignment horizontal="center" vertical="center"/>
    </xf>
    <xf numFmtId="0" fontId="18" fillId="0" borderId="0" xfId="0" applyFont="1" applyAlignment="1">
      <alignment horizontal="left"/>
    </xf>
    <xf numFmtId="0" fontId="2" fillId="0" borderId="0" xfId="0" applyFont="1" applyFill="1"/>
    <xf numFmtId="4" fontId="8" fillId="0" borderId="0" xfId="1" applyNumberFormat="1" applyFont="1" applyFill="1"/>
    <xf numFmtId="0" fontId="0" fillId="2" borderId="0" xfId="0" applyFont="1" applyFill="1"/>
    <xf numFmtId="0" fontId="0" fillId="2" borderId="0" xfId="0" applyFont="1" applyFill="1" applyBorder="1"/>
    <xf numFmtId="0" fontId="5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0" xfId="0" applyFont="1" applyFill="1"/>
    <xf numFmtId="49" fontId="5" fillId="0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wrapText="1"/>
    </xf>
    <xf numFmtId="4" fontId="15" fillId="2" borderId="1" xfId="1" applyNumberFormat="1" applyFont="1" applyFill="1" applyBorder="1" applyAlignment="1">
      <alignment horizontal="center" vertical="center" wrapText="1"/>
    </xf>
    <xf numFmtId="4" fontId="15" fillId="0" borderId="1" xfId="1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vertical="top" wrapText="1"/>
    </xf>
    <xf numFmtId="0" fontId="15" fillId="2" borderId="4" xfId="1" applyFont="1" applyFill="1" applyBorder="1" applyAlignment="1">
      <alignment wrapText="1"/>
    </xf>
    <xf numFmtId="4" fontId="15" fillId="2" borderId="4" xfId="1" applyNumberFormat="1" applyFont="1" applyFill="1" applyBorder="1" applyAlignment="1">
      <alignment horizontal="center" vertical="center" wrapText="1"/>
    </xf>
    <xf numFmtId="4" fontId="15" fillId="0" borderId="4" xfId="1" applyNumberFormat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vertical="top" wrapText="1"/>
    </xf>
    <xf numFmtId="4" fontId="15" fillId="2" borderId="0" xfId="1" applyNumberFormat="1" applyFont="1" applyFill="1" applyBorder="1" applyAlignment="1">
      <alignment horizontal="center" vertical="center" wrapText="1"/>
    </xf>
    <xf numFmtId="4" fontId="15" fillId="0" borderId="0" xfId="1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0" xfId="0" applyNumberFormat="1" applyFont="1" applyFill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0" fillId="2" borderId="3" xfId="0" applyFont="1" applyFill="1" applyBorder="1"/>
    <xf numFmtId="2" fontId="15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left" vertical="top" wrapText="1"/>
    </xf>
    <xf numFmtId="0" fontId="27" fillId="2" borderId="0" xfId="0" applyFont="1" applyFill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5" fillId="2" borderId="0" xfId="1" applyFont="1" applyFill="1" applyBorder="1" applyAlignment="1">
      <alignment horizontal="left" vertical="top" wrapText="1"/>
    </xf>
    <xf numFmtId="0" fontId="8" fillId="2" borderId="0" xfId="1" applyFont="1" applyFill="1" applyAlignment="1">
      <alignment horizontal="left"/>
    </xf>
    <xf numFmtId="0" fontId="8" fillId="0" borderId="0" xfId="1" applyFont="1" applyAlignment="1">
      <alignment horizontal="left"/>
    </xf>
    <xf numFmtId="0" fontId="8" fillId="2" borderId="0" xfId="1" applyFont="1" applyFill="1" applyAlignment="1">
      <alignment horizontal="left" vertical="top"/>
    </xf>
    <xf numFmtId="0" fontId="8" fillId="0" borderId="0" xfId="1" applyFont="1" applyAlignment="1">
      <alignment horizontal="left" vertical="top"/>
    </xf>
    <xf numFmtId="0" fontId="5" fillId="2" borderId="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49" fontId="5" fillId="2" borderId="0" xfId="0" applyNumberFormat="1" applyFont="1" applyFill="1" applyBorder="1" applyAlignment="1">
      <alignment horizontal="left" vertical="top" wrapText="1"/>
    </xf>
    <xf numFmtId="0" fontId="0" fillId="2" borderId="0" xfId="0" applyFont="1" applyFill="1" applyAlignment="1">
      <alignment horizontal="left" vertical="top"/>
    </xf>
    <xf numFmtId="0" fontId="0" fillId="2" borderId="3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2" fillId="2" borderId="1" xfId="1" applyFont="1" applyFill="1" applyBorder="1" applyAlignment="1">
      <alignment horizontal="left" vertical="top" wrapText="1"/>
    </xf>
    <xf numFmtId="0" fontId="28" fillId="2" borderId="0" xfId="0" applyFont="1" applyFill="1" applyAlignment="1">
      <alignment horizontal="left" vertical="top"/>
    </xf>
    <xf numFmtId="0" fontId="27" fillId="2" borderId="0" xfId="0" applyFont="1" applyFill="1" applyAlignment="1">
      <alignment horizontal="left" vertical="top"/>
    </xf>
    <xf numFmtId="0" fontId="27" fillId="2" borderId="0" xfId="0" applyFont="1" applyFill="1"/>
    <xf numFmtId="0" fontId="27" fillId="2" borderId="0" xfId="0" applyFont="1" applyFill="1" applyAlignment="1">
      <alignment horizontal="right" wrapText="1"/>
    </xf>
    <xf numFmtId="0" fontId="28" fillId="2" borderId="0" xfId="0" applyFont="1" applyFill="1" applyAlignment="1">
      <alignment horizontal="right" wrapText="1"/>
    </xf>
    <xf numFmtId="0" fontId="27" fillId="2" borderId="0" xfId="0" applyFont="1" applyFill="1" applyAlignment="1">
      <alignment horizontal="right"/>
    </xf>
    <xf numFmtId="0" fontId="27" fillId="2" borderId="0" xfId="0" applyFont="1" applyFill="1" applyAlignment="1">
      <alignment horizontal="center"/>
    </xf>
    <xf numFmtId="49" fontId="27" fillId="2" borderId="0" xfId="0" applyNumberFormat="1" applyFont="1" applyFill="1" applyAlignment="1">
      <alignment horizontal="center"/>
    </xf>
    <xf numFmtId="0" fontId="26" fillId="0" borderId="0" xfId="0" applyFont="1" applyFill="1" applyAlignment="1">
      <alignment horizontal="left" vertical="top" wrapText="1"/>
    </xf>
    <xf numFmtId="0" fontId="26" fillId="0" borderId="0" xfId="0" applyFont="1" applyAlignment="1">
      <alignment horizontal="left" vertical="top"/>
    </xf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Fill="1" applyAlignment="1">
      <alignment horizontal="center"/>
    </xf>
    <xf numFmtId="0" fontId="29" fillId="2" borderId="0" xfId="1" applyFont="1" applyFill="1" applyAlignment="1">
      <alignment horizontal="left"/>
    </xf>
    <xf numFmtId="0" fontId="29" fillId="2" borderId="0" xfId="1" applyFont="1" applyFill="1" applyAlignment="1">
      <alignment horizontal="left" vertical="top"/>
    </xf>
    <xf numFmtId="0" fontId="30" fillId="2" borderId="0" xfId="1" applyFont="1" applyFill="1" applyAlignment="1">
      <alignment horizontal="center"/>
    </xf>
    <xf numFmtId="4" fontId="29" fillId="2" borderId="0" xfId="1" applyNumberFormat="1" applyFont="1" applyFill="1"/>
    <xf numFmtId="4" fontId="29" fillId="0" borderId="0" xfId="1" applyNumberFormat="1" applyFont="1" applyFill="1"/>
    <xf numFmtId="4" fontId="29" fillId="0" borderId="0" xfId="1" applyNumberFormat="1" applyFont="1"/>
    <xf numFmtId="49" fontId="2" fillId="2" borderId="0" xfId="0" applyNumberFormat="1" applyFont="1" applyFill="1" applyAlignment="1">
      <alignment wrapText="1"/>
    </xf>
    <xf numFmtId="0" fontId="19" fillId="0" borderId="4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9" fillId="0" borderId="5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49" fontId="19" fillId="0" borderId="4" xfId="0" applyNumberFormat="1" applyFont="1" applyBorder="1" applyAlignment="1">
      <alignment horizontal="left" vertical="top" wrapText="1" shrinkToFit="1"/>
    </xf>
    <xf numFmtId="0" fontId="0" fillId="0" borderId="2" xfId="0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top" wrapText="1"/>
    </xf>
    <xf numFmtId="0" fontId="28" fillId="0" borderId="0" xfId="0" applyFont="1" applyAlignment="1"/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49" fontId="21" fillId="3" borderId="6" xfId="0" applyNumberFormat="1" applyFont="1" applyFill="1" applyBorder="1" applyAlignment="1">
      <alignment horizontal="left" vertical="center" wrapText="1"/>
    </xf>
    <xf numFmtId="49" fontId="21" fillId="3" borderId="7" xfId="0" applyNumberFormat="1" applyFont="1" applyFill="1" applyBorder="1" applyAlignment="1">
      <alignment horizontal="left" vertical="center" wrapText="1"/>
    </xf>
    <xf numFmtId="49" fontId="21" fillId="3" borderId="8" xfId="0" applyNumberFormat="1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center" vertical="center" wrapText="1"/>
    </xf>
    <xf numFmtId="0" fontId="21" fillId="3" borderId="6" xfId="0" applyFont="1" applyFill="1" applyBorder="1" applyAlignment="1">
      <alignment horizontal="left" vertical="center" wrapText="1"/>
    </xf>
    <xf numFmtId="0" fontId="21" fillId="3" borderId="7" xfId="0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21" fillId="2" borderId="6" xfId="0" applyNumberFormat="1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49" fontId="21" fillId="2" borderId="6" xfId="0" applyNumberFormat="1" applyFont="1" applyFill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16" fillId="0" borderId="0" xfId="0" applyFont="1" applyFill="1" applyBorder="1" applyAlignment="1">
      <alignment wrapText="1"/>
    </xf>
    <xf numFmtId="0" fontId="24" fillId="0" borderId="0" xfId="0" applyFont="1" applyBorder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4" fontId="27" fillId="2" borderId="0" xfId="1" applyNumberFormat="1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4" fontId="26" fillId="2" borderId="0" xfId="1" applyNumberFormat="1" applyFont="1" applyFill="1" applyAlignment="1">
      <alignment horizontal="center" vertical="center"/>
    </xf>
    <xf numFmtId="0" fontId="26" fillId="2" borderId="0" xfId="1" applyFont="1" applyFill="1" applyAlignment="1">
      <alignment horizontal="left" vertical="center" wrapText="1"/>
    </xf>
    <xf numFmtId="0" fontId="27" fillId="2" borderId="3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 wrapText="1"/>
    </xf>
    <xf numFmtId="4" fontId="15" fillId="2" borderId="6" xfId="1" applyNumberFormat="1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vertical="center" wrapText="1"/>
    </xf>
    <xf numFmtId="0" fontId="20" fillId="2" borderId="8" xfId="0" applyFont="1" applyFill="1" applyBorder="1" applyAlignment="1">
      <alignment vertical="center" wrapText="1"/>
    </xf>
    <xf numFmtId="0" fontId="15" fillId="2" borderId="4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left" vertical="top" wrapText="1"/>
    </xf>
    <xf numFmtId="49" fontId="5" fillId="2" borderId="5" xfId="0" applyNumberFormat="1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vertical="center" wrapText="1"/>
    </xf>
    <xf numFmtId="0" fontId="0" fillId="2" borderId="9" xfId="0" applyFont="1" applyFill="1" applyBorder="1" applyAlignment="1"/>
    <xf numFmtId="0" fontId="0" fillId="2" borderId="0" xfId="0" applyFont="1" applyFill="1" applyAlignment="1"/>
    <xf numFmtId="49" fontId="25" fillId="2" borderId="5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wrapText="1"/>
    </xf>
    <xf numFmtId="0" fontId="27" fillId="2" borderId="0" xfId="0" applyFont="1" applyFill="1" applyAlignment="1">
      <alignment horizontal="right" wrapText="1"/>
    </xf>
    <xf numFmtId="0" fontId="28" fillId="2" borderId="0" xfId="0" applyFont="1" applyFill="1" applyAlignment="1">
      <alignment horizontal="right" wrapText="1"/>
    </xf>
    <xf numFmtId="0" fontId="28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H94"/>
  <sheetViews>
    <sheetView view="pageLayout" topLeftCell="A31" zoomScaleNormal="100" zoomScaleSheetLayoutView="100" workbookViewId="0">
      <selection activeCell="B11" sqref="B11"/>
    </sheetView>
  </sheetViews>
  <sheetFormatPr defaultRowHeight="15.75" x14ac:dyDescent="0.25"/>
  <cols>
    <col min="1" max="1" width="27" style="22" customWidth="1"/>
    <col min="2" max="2" width="69.85546875" style="22" customWidth="1"/>
    <col min="3" max="16384" width="9.140625" style="22"/>
  </cols>
  <sheetData>
    <row r="1" spans="1:2" ht="47.25" x14ac:dyDescent="0.25">
      <c r="A1" s="13"/>
      <c r="B1" s="14" t="s">
        <v>24</v>
      </c>
    </row>
    <row r="2" spans="1:2" x14ac:dyDescent="0.25">
      <c r="A2" s="13"/>
      <c r="B2" s="14"/>
    </row>
    <row r="3" spans="1:2" x14ac:dyDescent="0.25">
      <c r="A3" s="13"/>
      <c r="B3" s="15"/>
    </row>
    <row r="4" spans="1:2" ht="59.25" customHeight="1" x14ac:dyDescent="0.25">
      <c r="A4" s="16" t="s">
        <v>27</v>
      </c>
      <c r="B4" s="16"/>
    </row>
    <row r="5" spans="1:2" ht="71.25" customHeight="1" x14ac:dyDescent="0.25">
      <c r="A5" s="29" t="s">
        <v>13</v>
      </c>
      <c r="B5" s="29" t="s">
        <v>114</v>
      </c>
    </row>
    <row r="6" spans="1:2" ht="32.25" customHeight="1" x14ac:dyDescent="0.25">
      <c r="A6" s="157" t="s">
        <v>14</v>
      </c>
      <c r="B6" s="53" t="s">
        <v>115</v>
      </c>
    </row>
    <row r="7" spans="1:2" ht="33.75" customHeight="1" x14ac:dyDescent="0.25">
      <c r="A7" s="154"/>
      <c r="B7" s="53" t="s">
        <v>151</v>
      </c>
    </row>
    <row r="8" spans="1:2" ht="34.5" customHeight="1" x14ac:dyDescent="0.25">
      <c r="A8" s="154"/>
      <c r="B8" s="53" t="s">
        <v>116</v>
      </c>
    </row>
    <row r="9" spans="1:2" s="17" customFormat="1" ht="32.25" customHeight="1" x14ac:dyDescent="0.2">
      <c r="A9" s="154"/>
      <c r="B9" s="53" t="s">
        <v>117</v>
      </c>
    </row>
    <row r="10" spans="1:2" s="17" customFormat="1" ht="33.75" customHeight="1" x14ac:dyDescent="0.2">
      <c r="A10" s="154"/>
      <c r="B10" s="53" t="s">
        <v>159</v>
      </c>
    </row>
    <row r="11" spans="1:2" s="17" customFormat="1" ht="43.5" customHeight="1" x14ac:dyDescent="0.2">
      <c r="A11" s="158"/>
      <c r="B11" s="54" t="s">
        <v>144</v>
      </c>
    </row>
    <row r="12" spans="1:2" s="17" customFormat="1" ht="241.5" hidden="1" customHeight="1" x14ac:dyDescent="0.2">
      <c r="A12" s="28"/>
      <c r="B12" s="23"/>
    </row>
    <row r="13" spans="1:2" s="18" customFormat="1" ht="60.75" customHeight="1" x14ac:dyDescent="0.25">
      <c r="A13" s="29" t="s">
        <v>15</v>
      </c>
      <c r="B13" s="55" t="s">
        <v>145</v>
      </c>
    </row>
    <row r="14" spans="1:2" s="18" customFormat="1" ht="19.5" customHeight="1" x14ac:dyDescent="0.25">
      <c r="A14" s="153" t="s">
        <v>118</v>
      </c>
      <c r="B14" s="31" t="s">
        <v>62</v>
      </c>
    </row>
    <row r="15" spans="1:2" s="18" customFormat="1" ht="16.5" customHeight="1" x14ac:dyDescent="0.25">
      <c r="A15" s="154"/>
      <c r="B15" s="32" t="s">
        <v>63</v>
      </c>
    </row>
    <row r="16" spans="1:2" s="18" customFormat="1" ht="30.75" customHeight="1" x14ac:dyDescent="0.25">
      <c r="A16" s="154"/>
      <c r="B16" s="57" t="s">
        <v>119</v>
      </c>
    </row>
    <row r="17" spans="1:2" s="18" customFormat="1" ht="51" customHeight="1" x14ac:dyDescent="0.25">
      <c r="A17" s="154"/>
      <c r="B17" s="56" t="s">
        <v>143</v>
      </c>
    </row>
    <row r="18" spans="1:2" s="27" customFormat="1" ht="78" customHeight="1" x14ac:dyDescent="0.25">
      <c r="A18" s="159" t="s">
        <v>64</v>
      </c>
      <c r="B18" s="39" t="s">
        <v>84</v>
      </c>
    </row>
    <row r="19" spans="1:2" s="27" customFormat="1" ht="39" customHeight="1" x14ac:dyDescent="0.25">
      <c r="A19" s="160"/>
      <c r="B19" s="40" t="s">
        <v>85</v>
      </c>
    </row>
    <row r="20" spans="1:2" s="27" customFormat="1" ht="51.75" customHeight="1" x14ac:dyDescent="0.25">
      <c r="A20" s="161" t="s">
        <v>65</v>
      </c>
      <c r="B20" s="55" t="s">
        <v>86</v>
      </c>
    </row>
    <row r="21" spans="1:2" s="27" customFormat="1" ht="48.75" customHeight="1" x14ac:dyDescent="0.25">
      <c r="A21" s="161"/>
      <c r="B21" s="42" t="s">
        <v>87</v>
      </c>
    </row>
    <row r="22" spans="1:2" s="27" customFormat="1" ht="19.5" customHeight="1" x14ac:dyDescent="0.25">
      <c r="A22" s="161"/>
      <c r="B22" s="42" t="s">
        <v>88</v>
      </c>
    </row>
    <row r="23" spans="1:2" s="27" customFormat="1" ht="36.75" customHeight="1" x14ac:dyDescent="0.25">
      <c r="A23" s="161"/>
      <c r="B23" s="42" t="s">
        <v>120</v>
      </c>
    </row>
    <row r="24" spans="1:2" s="27" customFormat="1" ht="50.25" customHeight="1" x14ac:dyDescent="0.25">
      <c r="A24" s="161"/>
      <c r="B24" s="42" t="s">
        <v>89</v>
      </c>
    </row>
    <row r="25" spans="1:2" s="27" customFormat="1" ht="35.25" customHeight="1" x14ac:dyDescent="0.25">
      <c r="A25" s="161"/>
      <c r="B25" s="43" t="s">
        <v>90</v>
      </c>
    </row>
    <row r="26" spans="1:2" s="27" customFormat="1" ht="33.75" customHeight="1" x14ac:dyDescent="0.25">
      <c r="A26" s="161"/>
      <c r="B26" s="42" t="s">
        <v>91</v>
      </c>
    </row>
    <row r="27" spans="1:2" s="27" customFormat="1" ht="32.25" customHeight="1" x14ac:dyDescent="0.25">
      <c r="A27" s="161"/>
      <c r="B27" s="42" t="s">
        <v>92</v>
      </c>
    </row>
    <row r="28" spans="1:2" s="27" customFormat="1" ht="34.5" customHeight="1" x14ac:dyDescent="0.25">
      <c r="A28" s="161"/>
      <c r="B28" s="42" t="s">
        <v>93</v>
      </c>
    </row>
    <row r="29" spans="1:2" s="27" customFormat="1" ht="69" customHeight="1" x14ac:dyDescent="0.25">
      <c r="A29" s="161"/>
      <c r="B29" s="42" t="s">
        <v>94</v>
      </c>
    </row>
    <row r="30" spans="1:2" s="27" customFormat="1" ht="64.5" customHeight="1" x14ac:dyDescent="0.25">
      <c r="A30" s="161"/>
      <c r="B30" s="44" t="s">
        <v>95</v>
      </c>
    </row>
    <row r="31" spans="1:2" s="27" customFormat="1" ht="31.5" customHeight="1" x14ac:dyDescent="0.25">
      <c r="A31" s="153" t="s">
        <v>66</v>
      </c>
      <c r="B31" s="34" t="s">
        <v>100</v>
      </c>
    </row>
    <row r="32" spans="1:2" s="27" customFormat="1" ht="49.5" customHeight="1" x14ac:dyDescent="0.25">
      <c r="A32" s="155"/>
      <c r="B32" s="50" t="s">
        <v>153</v>
      </c>
    </row>
    <row r="33" spans="1:3" s="27" customFormat="1" ht="8.25" customHeight="1" x14ac:dyDescent="0.25">
      <c r="A33" s="158"/>
      <c r="B33" s="33"/>
    </row>
    <row r="34" spans="1:3" s="27" customFormat="1" ht="81" customHeight="1" x14ac:dyDescent="0.25">
      <c r="A34" s="29" t="s">
        <v>67</v>
      </c>
      <c r="B34" s="30" t="s">
        <v>68</v>
      </c>
    </row>
    <row r="35" spans="1:3" s="27" customFormat="1" ht="30.75" customHeight="1" x14ac:dyDescent="0.25">
      <c r="A35" s="153"/>
      <c r="B35" s="47" t="s">
        <v>122</v>
      </c>
    </row>
    <row r="36" spans="1:3" s="27" customFormat="1" ht="16.5" customHeight="1" x14ac:dyDescent="0.25">
      <c r="A36" s="154"/>
      <c r="B36" s="23" t="s">
        <v>69</v>
      </c>
    </row>
    <row r="37" spans="1:3" s="27" customFormat="1" ht="13.5" customHeight="1" x14ac:dyDescent="0.25">
      <c r="A37" s="154"/>
      <c r="B37" s="23" t="s">
        <v>123</v>
      </c>
    </row>
    <row r="38" spans="1:3" s="27" customFormat="1" ht="18.75" customHeight="1" x14ac:dyDescent="0.25">
      <c r="A38" s="154"/>
      <c r="B38" s="23" t="s">
        <v>124</v>
      </c>
    </row>
    <row r="39" spans="1:3" s="27" customFormat="1" ht="17.25" customHeight="1" x14ac:dyDescent="0.25">
      <c r="A39" s="154"/>
      <c r="B39" s="23" t="s">
        <v>70</v>
      </c>
    </row>
    <row r="40" spans="1:3" s="27" customFormat="1" ht="16.5" customHeight="1" x14ac:dyDescent="0.25">
      <c r="A40" s="154"/>
      <c r="B40" s="48" t="s">
        <v>71</v>
      </c>
    </row>
    <row r="41" spans="1:3" s="27" customFormat="1" ht="21.75" customHeight="1" x14ac:dyDescent="0.25">
      <c r="A41" s="154"/>
      <c r="B41" s="48" t="s">
        <v>125</v>
      </c>
    </row>
    <row r="42" spans="1:3" s="27" customFormat="1" ht="11.25" customHeight="1" x14ac:dyDescent="0.25">
      <c r="A42" s="154"/>
      <c r="B42" s="48" t="s">
        <v>69</v>
      </c>
    </row>
    <row r="43" spans="1:3" s="27" customFormat="1" ht="15" customHeight="1" x14ac:dyDescent="0.25">
      <c r="A43" s="154"/>
      <c r="B43" s="48" t="s">
        <v>104</v>
      </c>
    </row>
    <row r="44" spans="1:3" ht="16.5" customHeight="1" x14ac:dyDescent="0.25">
      <c r="A44" s="154"/>
      <c r="B44" s="49" t="s">
        <v>126</v>
      </c>
      <c r="C44" s="27"/>
    </row>
    <row r="45" spans="1:3" s="27" customFormat="1" ht="20.25" customHeight="1" x14ac:dyDescent="0.25">
      <c r="A45" s="154"/>
      <c r="B45" s="59" t="s">
        <v>72</v>
      </c>
    </row>
    <row r="46" spans="1:3" s="27" customFormat="1" ht="19.5" customHeight="1" x14ac:dyDescent="0.25">
      <c r="A46" s="154"/>
      <c r="B46" s="48" t="s">
        <v>127</v>
      </c>
    </row>
    <row r="47" spans="1:3" s="27" customFormat="1" ht="15" customHeight="1" x14ac:dyDescent="0.25">
      <c r="A47" s="154"/>
      <c r="B47" s="48" t="s">
        <v>69</v>
      </c>
    </row>
    <row r="48" spans="1:3" s="27" customFormat="1" ht="16.5" customHeight="1" x14ac:dyDescent="0.25">
      <c r="A48" s="154"/>
      <c r="B48" s="48" t="s">
        <v>130</v>
      </c>
    </row>
    <row r="49" spans="1:8" s="19" customFormat="1" ht="14.25" customHeight="1" x14ac:dyDescent="0.25">
      <c r="A49" s="154"/>
      <c r="B49" s="48" t="s">
        <v>128</v>
      </c>
      <c r="H49" s="22"/>
    </row>
    <row r="50" spans="1:8" s="19" customFormat="1" ht="20.25" customHeight="1" x14ac:dyDescent="0.25">
      <c r="A50" s="154"/>
      <c r="B50" s="48" t="s">
        <v>73</v>
      </c>
      <c r="H50" s="27"/>
    </row>
    <row r="51" spans="1:8" s="19" customFormat="1" ht="20.25" customHeight="1" x14ac:dyDescent="0.25">
      <c r="A51" s="154"/>
      <c r="B51" s="48" t="s">
        <v>129</v>
      </c>
      <c r="H51" s="27"/>
    </row>
    <row r="52" spans="1:8" s="19" customFormat="1" ht="15" customHeight="1" x14ac:dyDescent="0.25">
      <c r="A52" s="154"/>
      <c r="B52" s="48" t="s">
        <v>69</v>
      </c>
      <c r="H52" s="27"/>
    </row>
    <row r="53" spans="1:8" s="19" customFormat="1" ht="14.25" customHeight="1" x14ac:dyDescent="0.25">
      <c r="A53" s="154"/>
      <c r="B53" s="48" t="s">
        <v>103</v>
      </c>
      <c r="H53" s="27"/>
    </row>
    <row r="54" spans="1:8" s="19" customFormat="1" ht="16.5" customHeight="1" x14ac:dyDescent="0.25">
      <c r="A54" s="154"/>
      <c r="B54" s="48" t="s">
        <v>131</v>
      </c>
      <c r="H54" s="27"/>
    </row>
    <row r="55" spans="1:8" s="19" customFormat="1" ht="19.5" customHeight="1" x14ac:dyDescent="0.25">
      <c r="A55" s="154"/>
      <c r="B55" s="48" t="s">
        <v>74</v>
      </c>
      <c r="H55" s="24"/>
    </row>
    <row r="56" spans="1:8" s="19" customFormat="1" ht="19.5" customHeight="1" x14ac:dyDescent="0.25">
      <c r="A56" s="154"/>
      <c r="B56" s="48" t="s">
        <v>132</v>
      </c>
      <c r="H56" s="22"/>
    </row>
    <row r="57" spans="1:8" s="19" customFormat="1" ht="17.25" customHeight="1" x14ac:dyDescent="0.25">
      <c r="A57" s="154"/>
      <c r="B57" s="48" t="s">
        <v>69</v>
      </c>
      <c r="H57" s="22"/>
    </row>
    <row r="58" spans="1:8" s="19" customFormat="1" ht="15" customHeight="1" x14ac:dyDescent="0.25">
      <c r="A58" s="154"/>
      <c r="B58" s="48" t="s">
        <v>133</v>
      </c>
      <c r="H58" s="27"/>
    </row>
    <row r="59" spans="1:8" s="19" customFormat="1" ht="15.75" customHeight="1" x14ac:dyDescent="0.25">
      <c r="A59" s="154"/>
      <c r="B59" s="48" t="s">
        <v>134</v>
      </c>
      <c r="H59" s="27"/>
    </row>
    <row r="60" spans="1:8" s="19" customFormat="1" ht="21" customHeight="1" x14ac:dyDescent="0.25">
      <c r="A60" s="154"/>
      <c r="B60" s="48" t="s">
        <v>75</v>
      </c>
      <c r="H60" s="27"/>
    </row>
    <row r="61" spans="1:8" s="19" customFormat="1" ht="21" customHeight="1" x14ac:dyDescent="0.25">
      <c r="A61" s="154"/>
      <c r="B61" s="48" t="s">
        <v>135</v>
      </c>
      <c r="H61" s="27"/>
    </row>
    <row r="62" spans="1:8" s="19" customFormat="1" ht="15.75" customHeight="1" x14ac:dyDescent="0.25">
      <c r="A62" s="154"/>
      <c r="B62" s="48" t="s">
        <v>69</v>
      </c>
      <c r="H62" s="27"/>
    </row>
    <row r="63" spans="1:8" s="19" customFormat="1" ht="12" customHeight="1" x14ac:dyDescent="0.25">
      <c r="A63" s="154"/>
      <c r="B63" s="48" t="s">
        <v>136</v>
      </c>
      <c r="H63" s="27"/>
    </row>
    <row r="64" spans="1:8" s="19" customFormat="1" ht="15.75" customHeight="1" x14ac:dyDescent="0.25">
      <c r="A64" s="154"/>
      <c r="B64" s="48" t="s">
        <v>137</v>
      </c>
      <c r="H64" s="27"/>
    </row>
    <row r="65" spans="1:8" s="19" customFormat="1" ht="18" customHeight="1" x14ac:dyDescent="0.25">
      <c r="A65" s="154"/>
      <c r="B65" s="48" t="s">
        <v>76</v>
      </c>
      <c r="H65" s="27"/>
    </row>
    <row r="66" spans="1:8" s="19" customFormat="1" ht="24.75" customHeight="1" x14ac:dyDescent="0.25">
      <c r="A66" s="154"/>
      <c r="B66" s="48" t="s">
        <v>138</v>
      </c>
      <c r="H66" s="27"/>
    </row>
    <row r="67" spans="1:8" s="19" customFormat="1" ht="13.5" customHeight="1" x14ac:dyDescent="0.25">
      <c r="A67" s="154"/>
      <c r="B67" s="48" t="s">
        <v>69</v>
      </c>
      <c r="H67" s="27"/>
    </row>
    <row r="68" spans="1:8" s="19" customFormat="1" ht="13.5" customHeight="1" x14ac:dyDescent="0.25">
      <c r="A68" s="154"/>
      <c r="B68" s="48" t="s">
        <v>150</v>
      </c>
      <c r="H68" s="27"/>
    </row>
    <row r="69" spans="1:8" s="19" customFormat="1" ht="14.25" customHeight="1" x14ac:dyDescent="0.25">
      <c r="A69" s="154"/>
      <c r="B69" s="48" t="s">
        <v>139</v>
      </c>
      <c r="H69" s="27"/>
    </row>
    <row r="70" spans="1:8" s="19" customFormat="1" ht="21" customHeight="1" x14ac:dyDescent="0.25">
      <c r="A70" s="154"/>
      <c r="B70" s="48" t="s">
        <v>77</v>
      </c>
      <c r="H70" s="27"/>
    </row>
    <row r="71" spans="1:8" s="19" customFormat="1" ht="23.25" customHeight="1" x14ac:dyDescent="0.25">
      <c r="A71" s="154"/>
      <c r="B71" s="48" t="s">
        <v>140</v>
      </c>
      <c r="H71" s="27"/>
    </row>
    <row r="72" spans="1:8" s="19" customFormat="1" ht="12.75" customHeight="1" x14ac:dyDescent="0.25">
      <c r="A72" s="154"/>
      <c r="B72" s="48" t="s">
        <v>69</v>
      </c>
      <c r="H72" s="27"/>
    </row>
    <row r="73" spans="1:8" s="19" customFormat="1" ht="15.75" customHeight="1" x14ac:dyDescent="0.25">
      <c r="A73" s="154"/>
      <c r="B73" s="48" t="s">
        <v>141</v>
      </c>
      <c r="H73" s="27"/>
    </row>
    <row r="74" spans="1:8" s="19" customFormat="1" ht="17.25" customHeight="1" x14ac:dyDescent="0.25">
      <c r="A74" s="154"/>
      <c r="B74" s="49" t="s">
        <v>142</v>
      </c>
      <c r="H74" s="27"/>
    </row>
    <row r="75" spans="1:8" s="19" customFormat="1" ht="36" customHeight="1" x14ac:dyDescent="0.25">
      <c r="A75" s="153" t="s">
        <v>78</v>
      </c>
      <c r="B75" s="45" t="s">
        <v>96</v>
      </c>
      <c r="H75" s="27"/>
    </row>
    <row r="76" spans="1:8" s="19" customFormat="1" ht="36.75" customHeight="1" x14ac:dyDescent="0.25">
      <c r="A76" s="155"/>
      <c r="B76" s="46" t="s">
        <v>97</v>
      </c>
      <c r="H76" s="27"/>
    </row>
    <row r="77" spans="1:8" s="19" customFormat="1" ht="50.25" customHeight="1" x14ac:dyDescent="0.25">
      <c r="A77" s="155"/>
      <c r="B77" s="46" t="s">
        <v>146</v>
      </c>
      <c r="H77" s="27"/>
    </row>
    <row r="78" spans="1:8" s="19" customFormat="1" ht="68.25" customHeight="1" x14ac:dyDescent="0.25">
      <c r="A78" s="155"/>
      <c r="B78" s="46" t="s">
        <v>98</v>
      </c>
      <c r="H78" s="27"/>
    </row>
    <row r="79" spans="1:8" s="19" customFormat="1" ht="51" customHeight="1" x14ac:dyDescent="0.25">
      <c r="A79" s="155"/>
      <c r="B79" s="46" t="s">
        <v>99</v>
      </c>
      <c r="H79" s="27"/>
    </row>
    <row r="80" spans="1:8" s="19" customFormat="1" ht="21" customHeight="1" x14ac:dyDescent="0.25">
      <c r="A80" s="155"/>
      <c r="B80" s="44" t="s">
        <v>147</v>
      </c>
      <c r="H80" s="27"/>
    </row>
    <row r="81" spans="1:8" s="19" customFormat="1" ht="50.25" customHeight="1" x14ac:dyDescent="0.25">
      <c r="A81" s="155"/>
      <c r="B81" s="41" t="s">
        <v>148</v>
      </c>
      <c r="H81" s="27"/>
    </row>
    <row r="82" spans="1:8" s="19" customFormat="1" ht="36" customHeight="1" x14ac:dyDescent="0.25">
      <c r="A82" s="155"/>
      <c r="B82" s="46" t="s">
        <v>101</v>
      </c>
      <c r="H82" s="27"/>
    </row>
    <row r="83" spans="1:8" s="19" customFormat="1" ht="30" customHeight="1" x14ac:dyDescent="0.25">
      <c r="A83" s="155"/>
      <c r="B83" s="46" t="s">
        <v>149</v>
      </c>
      <c r="H83" s="27"/>
    </row>
    <row r="84" spans="1:8" s="19" customFormat="1" ht="12.75" customHeight="1" x14ac:dyDescent="0.25">
      <c r="A84" s="156"/>
      <c r="B84" s="51"/>
      <c r="H84" s="27"/>
    </row>
    <row r="85" spans="1:8" ht="27.75" customHeight="1" x14ac:dyDescent="0.25">
      <c r="A85" s="35" t="s">
        <v>79</v>
      </c>
      <c r="B85" s="36"/>
      <c r="C85" s="27"/>
    </row>
    <row r="86" spans="1:8" ht="84" hidden="1" customHeight="1" x14ac:dyDescent="0.25">
      <c r="A86" s="35" t="s">
        <v>80</v>
      </c>
      <c r="B86" s="36"/>
      <c r="C86" s="27"/>
    </row>
    <row r="87" spans="1:8" ht="7.5" customHeight="1" x14ac:dyDescent="0.25">
      <c r="A87" s="19"/>
      <c r="B87" s="37"/>
      <c r="C87" s="27"/>
    </row>
    <row r="88" spans="1:8" ht="91.5" customHeight="1" x14ac:dyDescent="0.25">
      <c r="A88" s="152" t="s">
        <v>59</v>
      </c>
      <c r="B88" s="37"/>
      <c r="C88" s="27"/>
    </row>
    <row r="89" spans="1:8" x14ac:dyDescent="0.25">
      <c r="A89" s="152"/>
      <c r="B89" s="38" t="s">
        <v>81</v>
      </c>
    </row>
    <row r="90" spans="1:8" x14ac:dyDescent="0.25">
      <c r="B90" s="27"/>
    </row>
    <row r="91" spans="1:8" x14ac:dyDescent="0.25">
      <c r="B91" s="27"/>
    </row>
    <row r="92" spans="1:8" x14ac:dyDescent="0.25">
      <c r="B92" s="27"/>
    </row>
    <row r="93" spans="1:8" x14ac:dyDescent="0.25">
      <c r="B93" s="27"/>
    </row>
    <row r="94" spans="1:8" x14ac:dyDescent="0.25">
      <c r="B94" s="27"/>
    </row>
  </sheetData>
  <mergeCells count="8">
    <mergeCell ref="A88:A89"/>
    <mergeCell ref="A35:A74"/>
    <mergeCell ref="A75:A84"/>
    <mergeCell ref="A6:A11"/>
    <mergeCell ref="A14:A17"/>
    <mergeCell ref="A18:A19"/>
    <mergeCell ref="A20:A30"/>
    <mergeCell ref="A31:A33"/>
  </mergeCells>
  <printOptions horizontalCentered="1"/>
  <pageMargins left="0.39370078740157483" right="0.39370078740157483" top="0.55118110236220474" bottom="0.55118110236220474" header="0.27559055118110237" footer="0.27559055118110237"/>
  <pageSetup paperSize="9" firstPageNumber="163" fitToHeight="0" orientation="portrait" r:id="rId1"/>
  <headerFooter differentFirst="1" scaleWithDoc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1:M25"/>
  <sheetViews>
    <sheetView view="pageBreakPreview" topLeftCell="A11" zoomScale="57" zoomScaleSheetLayoutView="57" workbookViewId="0">
      <selection activeCell="A26" sqref="A26"/>
    </sheetView>
  </sheetViews>
  <sheetFormatPr defaultRowHeight="15.75" x14ac:dyDescent="0.25"/>
  <cols>
    <col min="1" max="1" width="11.140625" style="114" customWidth="1"/>
    <col min="2" max="2" width="43.42578125" style="114" customWidth="1"/>
    <col min="3" max="3" width="20.85546875" style="1" customWidth="1"/>
    <col min="4" max="7" width="17.28515625" style="1" customWidth="1"/>
    <col min="8" max="9" width="17.28515625" style="63" customWidth="1"/>
    <col min="10" max="13" width="17.28515625" style="1" customWidth="1"/>
    <col min="14" max="16384" width="9.140625" style="1"/>
  </cols>
  <sheetData>
    <row r="1" spans="1:13" s="68" customFormat="1" ht="15.75" customHeight="1" x14ac:dyDescent="0.4">
      <c r="A1" s="141"/>
      <c r="B1" s="142"/>
      <c r="C1" s="143"/>
      <c r="D1" s="143"/>
      <c r="E1" s="143"/>
      <c r="F1" s="144"/>
      <c r="G1" s="144"/>
      <c r="H1" s="145"/>
      <c r="I1" s="164" t="s">
        <v>262</v>
      </c>
      <c r="J1" s="165"/>
      <c r="K1" s="165"/>
      <c r="L1" s="165"/>
      <c r="M1" s="165"/>
    </row>
    <row r="2" spans="1:13" s="68" customFormat="1" ht="70.5" customHeight="1" x14ac:dyDescent="0.4">
      <c r="A2" s="141"/>
      <c r="B2" s="142"/>
      <c r="C2" s="143"/>
      <c r="D2" s="143"/>
      <c r="E2" s="143"/>
      <c r="F2" s="144"/>
      <c r="G2" s="144"/>
      <c r="H2" s="145"/>
      <c r="I2" s="165"/>
      <c r="J2" s="165"/>
      <c r="K2" s="165"/>
      <c r="L2" s="165"/>
      <c r="M2" s="165"/>
    </row>
    <row r="3" spans="1:13" s="68" customFormat="1" ht="91.5" customHeight="1" x14ac:dyDescent="0.3">
      <c r="A3" s="171" t="s">
        <v>263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</row>
    <row r="4" spans="1:13" ht="15.75" hidden="1" customHeight="1" x14ac:dyDescent="0.25">
      <c r="A4" s="110"/>
      <c r="B4" s="115"/>
      <c r="C4" s="2"/>
      <c r="D4" s="20"/>
      <c r="E4" s="20"/>
      <c r="F4" s="3"/>
      <c r="G4" s="3"/>
      <c r="H4" s="3"/>
      <c r="I4" s="3"/>
      <c r="J4" s="3"/>
      <c r="K4" s="3"/>
      <c r="L4" s="3"/>
      <c r="M4" s="3"/>
    </row>
    <row r="5" spans="1:13" ht="32.25" customHeight="1" x14ac:dyDescent="0.25">
      <c r="A5" s="175" t="s">
        <v>1</v>
      </c>
      <c r="B5" s="175" t="s">
        <v>3</v>
      </c>
      <c r="C5" s="177" t="s">
        <v>38</v>
      </c>
      <c r="D5" s="177" t="s">
        <v>4</v>
      </c>
      <c r="E5" s="162" t="s">
        <v>152</v>
      </c>
      <c r="F5" s="162" t="s">
        <v>205</v>
      </c>
      <c r="G5" s="186" t="s">
        <v>16</v>
      </c>
      <c r="H5" s="187"/>
      <c r="I5" s="187"/>
      <c r="J5" s="187"/>
      <c r="K5" s="187"/>
      <c r="L5" s="187"/>
      <c r="M5" s="188"/>
    </row>
    <row r="6" spans="1:13" ht="105.75" customHeight="1" x14ac:dyDescent="0.25">
      <c r="A6" s="176"/>
      <c r="B6" s="176"/>
      <c r="C6" s="177"/>
      <c r="D6" s="177"/>
      <c r="E6" s="163"/>
      <c r="F6" s="163"/>
      <c r="G6" s="71">
        <v>2014</v>
      </c>
      <c r="H6" s="72">
        <v>2015</v>
      </c>
      <c r="I6" s="72">
        <v>2016</v>
      </c>
      <c r="J6" s="71">
        <v>2017</v>
      </c>
      <c r="K6" s="71">
        <v>2018</v>
      </c>
      <c r="L6" s="71">
        <v>2019</v>
      </c>
      <c r="M6" s="71">
        <v>2020</v>
      </c>
    </row>
    <row r="7" spans="1:13" ht="36.75" customHeight="1" x14ac:dyDescent="0.25">
      <c r="A7" s="172" t="s">
        <v>17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4"/>
    </row>
    <row r="8" spans="1:13" s="21" customFormat="1" ht="93" customHeight="1" x14ac:dyDescent="0.25">
      <c r="A8" s="111" t="s">
        <v>2</v>
      </c>
      <c r="B8" s="111" t="s">
        <v>158</v>
      </c>
      <c r="C8" s="73"/>
      <c r="D8" s="73" t="s">
        <v>29</v>
      </c>
      <c r="E8" s="73" t="s">
        <v>155</v>
      </c>
      <c r="F8" s="73" t="s">
        <v>82</v>
      </c>
      <c r="G8" s="73" t="s">
        <v>83</v>
      </c>
      <c r="H8" s="74" t="s">
        <v>197</v>
      </c>
      <c r="I8" s="74" t="s">
        <v>206</v>
      </c>
      <c r="J8" s="73" t="s">
        <v>207</v>
      </c>
      <c r="K8" s="73" t="s">
        <v>208</v>
      </c>
      <c r="L8" s="73" t="s">
        <v>209</v>
      </c>
      <c r="M8" s="73" t="s">
        <v>210</v>
      </c>
    </row>
    <row r="9" spans="1:13" s="6" customFormat="1" ht="51" customHeight="1" x14ac:dyDescent="0.25">
      <c r="A9" s="168" t="s">
        <v>264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70"/>
    </row>
    <row r="10" spans="1:13" s="6" customFormat="1" ht="51" customHeight="1" x14ac:dyDescent="0.25">
      <c r="A10" s="111" t="s">
        <v>183</v>
      </c>
      <c r="B10" s="111" t="s">
        <v>182</v>
      </c>
      <c r="C10" s="75"/>
      <c r="D10" s="73" t="s">
        <v>28</v>
      </c>
      <c r="E10" s="73" t="s">
        <v>165</v>
      </c>
      <c r="F10" s="73" t="s">
        <v>35</v>
      </c>
      <c r="G10" s="73" t="s">
        <v>39</v>
      </c>
      <c r="H10" s="74" t="s">
        <v>198</v>
      </c>
      <c r="I10" s="74" t="s">
        <v>237</v>
      </c>
      <c r="J10" s="73" t="s">
        <v>240</v>
      </c>
      <c r="K10" s="73" t="s">
        <v>241</v>
      </c>
      <c r="L10" s="73" t="s">
        <v>242</v>
      </c>
      <c r="M10" s="73" t="s">
        <v>243</v>
      </c>
    </row>
    <row r="11" spans="1:13" s="6" customFormat="1" ht="49.5" customHeight="1" x14ac:dyDescent="0.25">
      <c r="A11" s="111" t="s">
        <v>184</v>
      </c>
      <c r="B11" s="111" t="s">
        <v>188</v>
      </c>
      <c r="C11" s="75"/>
      <c r="D11" s="73" t="s">
        <v>28</v>
      </c>
      <c r="E11" s="73" t="s">
        <v>154</v>
      </c>
      <c r="F11" s="73" t="s">
        <v>36</v>
      </c>
      <c r="G11" s="73" t="s">
        <v>40</v>
      </c>
      <c r="H11" s="74" t="s">
        <v>199</v>
      </c>
      <c r="I11" s="74" t="s">
        <v>238</v>
      </c>
      <c r="J11" s="73" t="s">
        <v>45</v>
      </c>
      <c r="K11" s="73" t="s">
        <v>244</v>
      </c>
      <c r="L11" s="73" t="s">
        <v>245</v>
      </c>
      <c r="M11" s="73" t="s">
        <v>246</v>
      </c>
    </row>
    <row r="12" spans="1:13" s="6" customFormat="1" ht="49.5" customHeight="1" x14ac:dyDescent="0.25">
      <c r="A12" s="111" t="s">
        <v>185</v>
      </c>
      <c r="B12" s="111" t="s">
        <v>189</v>
      </c>
      <c r="C12" s="75"/>
      <c r="D12" s="73" t="s">
        <v>160</v>
      </c>
      <c r="E12" s="73"/>
      <c r="F12" s="73" t="s">
        <v>161</v>
      </c>
      <c r="G12" s="73" t="s">
        <v>162</v>
      </c>
      <c r="H12" s="74" t="s">
        <v>200</v>
      </c>
      <c r="I12" s="74" t="s">
        <v>239</v>
      </c>
      <c r="J12" s="73" t="s">
        <v>252</v>
      </c>
      <c r="K12" s="73" t="s">
        <v>253</v>
      </c>
      <c r="L12" s="73" t="s">
        <v>254</v>
      </c>
      <c r="M12" s="73" t="s">
        <v>255</v>
      </c>
    </row>
    <row r="13" spans="1:13" ht="51" customHeight="1" x14ac:dyDescent="0.25">
      <c r="A13" s="111" t="s">
        <v>186</v>
      </c>
      <c r="B13" s="111" t="s">
        <v>190</v>
      </c>
      <c r="C13" s="75"/>
      <c r="D13" s="73" t="s">
        <v>29</v>
      </c>
      <c r="E13" s="73" t="s">
        <v>166</v>
      </c>
      <c r="F13" s="73" t="s">
        <v>47</v>
      </c>
      <c r="G13" s="73" t="s">
        <v>177</v>
      </c>
      <c r="H13" s="74" t="s">
        <v>201</v>
      </c>
      <c r="I13" s="74" t="s">
        <v>247</v>
      </c>
      <c r="J13" s="73" t="s">
        <v>248</v>
      </c>
      <c r="K13" s="73" t="s">
        <v>249</v>
      </c>
      <c r="L13" s="73" t="s">
        <v>250</v>
      </c>
      <c r="M13" s="73" t="s">
        <v>251</v>
      </c>
    </row>
    <row r="14" spans="1:13" ht="112.5" customHeight="1" x14ac:dyDescent="0.25">
      <c r="A14" s="111" t="s">
        <v>187</v>
      </c>
      <c r="B14" s="116" t="s">
        <v>191</v>
      </c>
      <c r="C14" s="75"/>
      <c r="D14" s="73" t="s">
        <v>28</v>
      </c>
      <c r="E14" s="73" t="s">
        <v>156</v>
      </c>
      <c r="F14" s="73" t="s">
        <v>48</v>
      </c>
      <c r="G14" s="73" t="s">
        <v>176</v>
      </c>
      <c r="H14" s="74" t="s">
        <v>202</v>
      </c>
      <c r="I14" s="74" t="s">
        <v>49</v>
      </c>
      <c r="J14" s="73" t="s">
        <v>50</v>
      </c>
      <c r="K14" s="73" t="s">
        <v>51</v>
      </c>
      <c r="L14" s="73" t="s">
        <v>52</v>
      </c>
      <c r="M14" s="73" t="s">
        <v>53</v>
      </c>
    </row>
    <row r="15" spans="1:13" ht="32.25" customHeight="1" x14ac:dyDescent="0.25">
      <c r="A15" s="168" t="s">
        <v>265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70"/>
    </row>
    <row r="16" spans="1:13" s="6" customFormat="1" ht="96.75" customHeight="1" x14ac:dyDescent="0.25">
      <c r="A16" s="111" t="s">
        <v>192</v>
      </c>
      <c r="B16" s="111" t="s">
        <v>214</v>
      </c>
      <c r="C16" s="75"/>
      <c r="D16" s="73" t="s">
        <v>29</v>
      </c>
      <c r="E16" s="76">
        <v>397</v>
      </c>
      <c r="F16" s="73" t="s">
        <v>163</v>
      </c>
      <c r="G16" s="73" t="s">
        <v>164</v>
      </c>
      <c r="H16" s="74" t="s">
        <v>203</v>
      </c>
      <c r="I16" s="74" t="s">
        <v>256</v>
      </c>
      <c r="J16" s="73" t="s">
        <v>257</v>
      </c>
      <c r="K16" s="73" t="s">
        <v>258</v>
      </c>
      <c r="L16" s="73" t="s">
        <v>259</v>
      </c>
      <c r="M16" s="73" t="s">
        <v>260</v>
      </c>
    </row>
    <row r="17" spans="1:13" s="6" customFormat="1" ht="33.75" customHeight="1" x14ac:dyDescent="0.25">
      <c r="A17" s="178" t="s">
        <v>266</v>
      </c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80"/>
    </row>
    <row r="18" spans="1:13" ht="81" customHeight="1" x14ac:dyDescent="0.25">
      <c r="A18" s="111" t="s">
        <v>193</v>
      </c>
      <c r="B18" s="111" t="s">
        <v>194</v>
      </c>
      <c r="C18" s="75"/>
      <c r="D18" s="73" t="s">
        <v>30</v>
      </c>
      <c r="E18" s="73" t="s">
        <v>157</v>
      </c>
      <c r="F18" s="73" t="s">
        <v>41</v>
      </c>
      <c r="G18" s="73" t="s">
        <v>42</v>
      </c>
      <c r="H18" s="74" t="s">
        <v>204</v>
      </c>
      <c r="I18" s="74" t="s">
        <v>37</v>
      </c>
      <c r="J18" s="73" t="s">
        <v>45</v>
      </c>
      <c r="K18" s="73" t="s">
        <v>43</v>
      </c>
      <c r="L18" s="73" t="s">
        <v>44</v>
      </c>
      <c r="M18" s="73" t="s">
        <v>46</v>
      </c>
    </row>
    <row r="19" spans="1:13" s="62" customFormat="1" ht="27" customHeight="1" x14ac:dyDescent="0.25">
      <c r="A19" s="181" t="s">
        <v>267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3"/>
    </row>
    <row r="20" spans="1:13" s="63" customFormat="1" ht="80.25" customHeight="1" x14ac:dyDescent="0.25">
      <c r="A20" s="112" t="s">
        <v>195</v>
      </c>
      <c r="B20" s="117" t="s">
        <v>236</v>
      </c>
      <c r="C20" s="74"/>
      <c r="D20" s="74" t="s">
        <v>28</v>
      </c>
      <c r="E20" s="74"/>
      <c r="F20" s="74"/>
      <c r="G20" s="74"/>
      <c r="H20" s="74"/>
      <c r="I20" s="74" t="s">
        <v>196</v>
      </c>
      <c r="J20" s="74" t="s">
        <v>196</v>
      </c>
      <c r="K20" s="74" t="s">
        <v>196</v>
      </c>
      <c r="L20" s="74" t="s">
        <v>196</v>
      </c>
      <c r="M20" s="74" t="s">
        <v>196</v>
      </c>
    </row>
    <row r="21" spans="1:13" s="63" customFormat="1" ht="40.5" customHeight="1" x14ac:dyDescent="0.25">
      <c r="A21" s="113"/>
      <c r="B21" s="118"/>
      <c r="C21" s="90"/>
      <c r="D21" s="90"/>
      <c r="E21" s="90"/>
      <c r="F21" s="90"/>
      <c r="G21" s="90"/>
      <c r="H21" s="90"/>
      <c r="I21" s="90"/>
      <c r="J21" s="90"/>
      <c r="K21" s="90"/>
      <c r="L21" s="70"/>
      <c r="M21" s="70"/>
    </row>
    <row r="22" spans="1:13" s="69" customFormat="1" ht="20.25" customHeight="1" x14ac:dyDescent="0.35">
      <c r="A22" s="113"/>
      <c r="B22" s="184"/>
      <c r="C22" s="185"/>
      <c r="D22" s="185"/>
      <c r="E22" s="185"/>
      <c r="F22" s="185"/>
      <c r="G22" s="185"/>
      <c r="H22" s="185"/>
      <c r="I22" s="185"/>
      <c r="J22" s="185"/>
      <c r="K22" s="185"/>
      <c r="L22" s="70"/>
      <c r="M22" s="70"/>
    </row>
    <row r="23" spans="1:13" s="69" customFormat="1" ht="20.25" customHeight="1" x14ac:dyDescent="0.35">
      <c r="A23" s="113"/>
      <c r="B23" s="119"/>
      <c r="C23" s="91"/>
      <c r="D23" s="91"/>
      <c r="E23" s="91"/>
      <c r="F23" s="91"/>
      <c r="G23" s="91"/>
      <c r="H23" s="91"/>
      <c r="I23" s="91"/>
      <c r="J23" s="91"/>
      <c r="K23" s="91"/>
      <c r="L23" s="70"/>
      <c r="M23" s="70"/>
    </row>
    <row r="24" spans="1:13" s="68" customFormat="1" ht="18.75" x14ac:dyDescent="0.3">
      <c r="A24" s="166" t="s">
        <v>291</v>
      </c>
      <c r="B24" s="166"/>
      <c r="C24" s="166"/>
      <c r="D24" s="166"/>
      <c r="E24" s="67"/>
      <c r="H24" s="69"/>
      <c r="I24" s="167" t="s">
        <v>211</v>
      </c>
      <c r="J24" s="167"/>
      <c r="K24" s="167"/>
      <c r="L24" s="167"/>
      <c r="M24" s="167"/>
    </row>
    <row r="25" spans="1:13" s="68" customFormat="1" ht="49.5" customHeight="1" x14ac:dyDescent="0.3">
      <c r="A25" s="166"/>
      <c r="B25" s="166"/>
      <c r="C25" s="166"/>
      <c r="D25" s="166"/>
      <c r="E25" s="67"/>
      <c r="H25" s="69"/>
      <c r="I25" s="167"/>
      <c r="J25" s="167"/>
      <c r="K25" s="167"/>
      <c r="L25" s="167"/>
      <c r="M25" s="167"/>
    </row>
  </sheetData>
  <mergeCells count="17">
    <mergeCell ref="E5:E6"/>
    <mergeCell ref="F5:F6"/>
    <mergeCell ref="I1:M2"/>
    <mergeCell ref="A24:D25"/>
    <mergeCell ref="I24:M25"/>
    <mergeCell ref="A15:M15"/>
    <mergeCell ref="A3:M3"/>
    <mergeCell ref="A7:M7"/>
    <mergeCell ref="A5:A6"/>
    <mergeCell ref="B5:B6"/>
    <mergeCell ref="D5:D6"/>
    <mergeCell ref="C5:C6"/>
    <mergeCell ref="A9:M9"/>
    <mergeCell ref="A17:M17"/>
    <mergeCell ref="A19:M19"/>
    <mergeCell ref="B22:K22"/>
    <mergeCell ref="G5:M5"/>
  </mergeCells>
  <printOptions horizontalCentered="1"/>
  <pageMargins left="0.39370078740157483" right="0.39370078740157483" top="1.3779527559055118" bottom="0.39370078740157483" header="0.27559055118110237" footer="0.27559055118110237"/>
  <pageSetup paperSize="9" scale="57" firstPageNumber="163" fitToHeight="0" orientation="landscape" r:id="rId1"/>
  <headerFooter differentFirst="1" scaleWithDoc="0">
    <oddHeader>&amp;C&amp;P</oddHeader>
  </headerFooter>
  <rowBreaks count="1" manualBreakCount="1">
    <brk id="14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314"/>
  <sheetViews>
    <sheetView view="pageBreakPreview" topLeftCell="A31" zoomScale="59" zoomScaleNormal="59" zoomScaleSheetLayoutView="59" zoomScalePageLayoutView="48" workbookViewId="0">
      <selection activeCell="A56" sqref="A56"/>
    </sheetView>
  </sheetViews>
  <sheetFormatPr defaultRowHeight="18.75" x14ac:dyDescent="0.3"/>
  <cols>
    <col min="1" max="1" width="26.28515625" style="122" customWidth="1"/>
    <col min="2" max="2" width="32.5703125" style="124" customWidth="1"/>
    <col min="3" max="3" width="67.42578125" style="4" customWidth="1"/>
    <col min="4" max="4" width="19" style="4" customWidth="1"/>
    <col min="5" max="5" width="19.140625" style="52" customWidth="1"/>
    <col min="6" max="6" width="19.140625" style="58" customWidth="1"/>
    <col min="7" max="7" width="20.42578125" style="64" customWidth="1"/>
    <col min="8" max="10" width="20.42578125" style="5" customWidth="1"/>
    <col min="11" max="11" width="24.85546875" style="5" customWidth="1"/>
    <col min="12" max="12" width="19.140625" style="5" hidden="1" customWidth="1"/>
    <col min="13" max="14" width="9.140625" style="4"/>
    <col min="15" max="15" width="11.5703125" style="4" bestFit="1" customWidth="1"/>
    <col min="16" max="17" width="9.140625" style="4"/>
    <col min="18" max="18" width="11.5703125" style="4" bestFit="1" customWidth="1"/>
    <col min="19" max="242" width="9.140625" style="4"/>
    <col min="243" max="243" width="0" style="4" hidden="1" customWidth="1"/>
    <col min="244" max="244" width="21.7109375" style="4" customWidth="1"/>
    <col min="245" max="245" width="48.140625" style="4" customWidth="1"/>
    <col min="246" max="246" width="29.7109375" style="4" customWidth="1"/>
    <col min="247" max="247" width="11.42578125" style="4" customWidth="1"/>
    <col min="248" max="248" width="7.5703125" style="4" customWidth="1"/>
    <col min="249" max="249" width="11.7109375" style="4" customWidth="1"/>
    <col min="250" max="250" width="7.140625" style="4" customWidth="1"/>
    <col min="251" max="251" width="0" style="4" hidden="1" customWidth="1"/>
    <col min="252" max="253" width="19.140625" style="4" customWidth="1"/>
    <col min="254" max="254" width="20.42578125" style="4" customWidth="1"/>
    <col min="255" max="255" width="20.85546875" style="4" customWidth="1"/>
    <col min="256" max="257" width="22" style="4" customWidth="1"/>
    <col min="258" max="258" width="0" style="4" hidden="1" customWidth="1"/>
    <col min="259" max="259" width="27.28515625" style="4" customWidth="1"/>
    <col min="260" max="260" width="18.140625" style="4" bestFit="1" customWidth="1"/>
    <col min="261" max="261" width="11.42578125" style="4" bestFit="1" customWidth="1"/>
    <col min="262" max="262" width="11.5703125" style="4" bestFit="1" customWidth="1"/>
    <col min="263" max="498" width="9.140625" style="4"/>
    <col min="499" max="499" width="0" style="4" hidden="1" customWidth="1"/>
    <col min="500" max="500" width="21.7109375" style="4" customWidth="1"/>
    <col min="501" max="501" width="48.140625" style="4" customWidth="1"/>
    <col min="502" max="502" width="29.7109375" style="4" customWidth="1"/>
    <col min="503" max="503" width="11.42578125" style="4" customWidth="1"/>
    <col min="504" max="504" width="7.5703125" style="4" customWidth="1"/>
    <col min="505" max="505" width="11.7109375" style="4" customWidth="1"/>
    <col min="506" max="506" width="7.140625" style="4" customWidth="1"/>
    <col min="507" max="507" width="0" style="4" hidden="1" customWidth="1"/>
    <col min="508" max="509" width="19.140625" style="4" customWidth="1"/>
    <col min="510" max="510" width="20.42578125" style="4" customWidth="1"/>
    <col min="511" max="511" width="20.85546875" style="4" customWidth="1"/>
    <col min="512" max="513" width="22" style="4" customWidth="1"/>
    <col min="514" max="514" width="0" style="4" hidden="1" customWidth="1"/>
    <col min="515" max="515" width="27.28515625" style="4" customWidth="1"/>
    <col min="516" max="516" width="18.140625" style="4" bestFit="1" customWidth="1"/>
    <col min="517" max="517" width="11.42578125" style="4" bestFit="1" customWidth="1"/>
    <col min="518" max="518" width="11.5703125" style="4" bestFit="1" customWidth="1"/>
    <col min="519" max="754" width="9.140625" style="4"/>
    <col min="755" max="755" width="0" style="4" hidden="1" customWidth="1"/>
    <col min="756" max="756" width="21.7109375" style="4" customWidth="1"/>
    <col min="757" max="757" width="48.140625" style="4" customWidth="1"/>
    <col min="758" max="758" width="29.7109375" style="4" customWidth="1"/>
    <col min="759" max="759" width="11.42578125" style="4" customWidth="1"/>
    <col min="760" max="760" width="7.5703125" style="4" customWidth="1"/>
    <col min="761" max="761" width="11.7109375" style="4" customWidth="1"/>
    <col min="762" max="762" width="7.140625" style="4" customWidth="1"/>
    <col min="763" max="763" width="0" style="4" hidden="1" customWidth="1"/>
    <col min="764" max="765" width="19.140625" style="4" customWidth="1"/>
    <col min="766" max="766" width="20.42578125" style="4" customWidth="1"/>
    <col min="767" max="767" width="20.85546875" style="4" customWidth="1"/>
    <col min="768" max="769" width="22" style="4" customWidth="1"/>
    <col min="770" max="770" width="0" style="4" hidden="1" customWidth="1"/>
    <col min="771" max="771" width="27.28515625" style="4" customWidth="1"/>
    <col min="772" max="772" width="18.140625" style="4" bestFit="1" customWidth="1"/>
    <col min="773" max="773" width="11.42578125" style="4" bestFit="1" customWidth="1"/>
    <col min="774" max="774" width="11.5703125" style="4" bestFit="1" customWidth="1"/>
    <col min="775" max="1010" width="9.140625" style="4"/>
    <col min="1011" max="1011" width="0" style="4" hidden="1" customWidth="1"/>
    <col min="1012" max="1012" width="21.7109375" style="4" customWidth="1"/>
    <col min="1013" max="1013" width="48.140625" style="4" customWidth="1"/>
    <col min="1014" max="1014" width="29.7109375" style="4" customWidth="1"/>
    <col min="1015" max="1015" width="11.42578125" style="4" customWidth="1"/>
    <col min="1016" max="1016" width="7.5703125" style="4" customWidth="1"/>
    <col min="1017" max="1017" width="11.7109375" style="4" customWidth="1"/>
    <col min="1018" max="1018" width="7.140625" style="4" customWidth="1"/>
    <col min="1019" max="1019" width="0" style="4" hidden="1" customWidth="1"/>
    <col min="1020" max="1021" width="19.140625" style="4" customWidth="1"/>
    <col min="1022" max="1022" width="20.42578125" style="4" customWidth="1"/>
    <col min="1023" max="1023" width="20.85546875" style="4" customWidth="1"/>
    <col min="1024" max="1025" width="22" style="4" customWidth="1"/>
    <col min="1026" max="1026" width="0" style="4" hidden="1" customWidth="1"/>
    <col min="1027" max="1027" width="27.28515625" style="4" customWidth="1"/>
    <col min="1028" max="1028" width="18.140625" style="4" bestFit="1" customWidth="1"/>
    <col min="1029" max="1029" width="11.42578125" style="4" bestFit="1" customWidth="1"/>
    <col min="1030" max="1030" width="11.5703125" style="4" bestFit="1" customWidth="1"/>
    <col min="1031" max="1266" width="9.140625" style="4"/>
    <col min="1267" max="1267" width="0" style="4" hidden="1" customWidth="1"/>
    <col min="1268" max="1268" width="21.7109375" style="4" customWidth="1"/>
    <col min="1269" max="1269" width="48.140625" style="4" customWidth="1"/>
    <col min="1270" max="1270" width="29.7109375" style="4" customWidth="1"/>
    <col min="1271" max="1271" width="11.42578125" style="4" customWidth="1"/>
    <col min="1272" max="1272" width="7.5703125" style="4" customWidth="1"/>
    <col min="1273" max="1273" width="11.7109375" style="4" customWidth="1"/>
    <col min="1274" max="1274" width="7.140625" style="4" customWidth="1"/>
    <col min="1275" max="1275" width="0" style="4" hidden="1" customWidth="1"/>
    <col min="1276" max="1277" width="19.140625" style="4" customWidth="1"/>
    <col min="1278" max="1278" width="20.42578125" style="4" customWidth="1"/>
    <col min="1279" max="1279" width="20.85546875" style="4" customWidth="1"/>
    <col min="1280" max="1281" width="22" style="4" customWidth="1"/>
    <col min="1282" max="1282" width="0" style="4" hidden="1" customWidth="1"/>
    <col min="1283" max="1283" width="27.28515625" style="4" customWidth="1"/>
    <col min="1284" max="1284" width="18.140625" style="4" bestFit="1" customWidth="1"/>
    <col min="1285" max="1285" width="11.42578125" style="4" bestFit="1" customWidth="1"/>
    <col min="1286" max="1286" width="11.5703125" style="4" bestFit="1" customWidth="1"/>
    <col min="1287" max="1522" width="9.140625" style="4"/>
    <col min="1523" max="1523" width="0" style="4" hidden="1" customWidth="1"/>
    <col min="1524" max="1524" width="21.7109375" style="4" customWidth="1"/>
    <col min="1525" max="1525" width="48.140625" style="4" customWidth="1"/>
    <col min="1526" max="1526" width="29.7109375" style="4" customWidth="1"/>
    <col min="1527" max="1527" width="11.42578125" style="4" customWidth="1"/>
    <col min="1528" max="1528" width="7.5703125" style="4" customWidth="1"/>
    <col min="1529" max="1529" width="11.7109375" style="4" customWidth="1"/>
    <col min="1530" max="1530" width="7.140625" style="4" customWidth="1"/>
    <col min="1531" max="1531" width="0" style="4" hidden="1" customWidth="1"/>
    <col min="1532" max="1533" width="19.140625" style="4" customWidth="1"/>
    <col min="1534" max="1534" width="20.42578125" style="4" customWidth="1"/>
    <col min="1535" max="1535" width="20.85546875" style="4" customWidth="1"/>
    <col min="1536" max="1537" width="22" style="4" customWidth="1"/>
    <col min="1538" max="1538" width="0" style="4" hidden="1" customWidth="1"/>
    <col min="1539" max="1539" width="27.28515625" style="4" customWidth="1"/>
    <col min="1540" max="1540" width="18.140625" style="4" bestFit="1" customWidth="1"/>
    <col min="1541" max="1541" width="11.42578125" style="4" bestFit="1" customWidth="1"/>
    <col min="1542" max="1542" width="11.5703125" style="4" bestFit="1" customWidth="1"/>
    <col min="1543" max="1778" width="9.140625" style="4"/>
    <col min="1779" max="1779" width="0" style="4" hidden="1" customWidth="1"/>
    <col min="1780" max="1780" width="21.7109375" style="4" customWidth="1"/>
    <col min="1781" max="1781" width="48.140625" style="4" customWidth="1"/>
    <col min="1782" max="1782" width="29.7109375" style="4" customWidth="1"/>
    <col min="1783" max="1783" width="11.42578125" style="4" customWidth="1"/>
    <col min="1784" max="1784" width="7.5703125" style="4" customWidth="1"/>
    <col min="1785" max="1785" width="11.7109375" style="4" customWidth="1"/>
    <col min="1786" max="1786" width="7.140625" style="4" customWidth="1"/>
    <col min="1787" max="1787" width="0" style="4" hidden="1" customWidth="1"/>
    <col min="1788" max="1789" width="19.140625" style="4" customWidth="1"/>
    <col min="1790" max="1790" width="20.42578125" style="4" customWidth="1"/>
    <col min="1791" max="1791" width="20.85546875" style="4" customWidth="1"/>
    <col min="1792" max="1793" width="22" style="4" customWidth="1"/>
    <col min="1794" max="1794" width="0" style="4" hidden="1" customWidth="1"/>
    <col min="1795" max="1795" width="27.28515625" style="4" customWidth="1"/>
    <col min="1796" max="1796" width="18.140625" style="4" bestFit="1" customWidth="1"/>
    <col min="1797" max="1797" width="11.42578125" style="4" bestFit="1" customWidth="1"/>
    <col min="1798" max="1798" width="11.5703125" style="4" bestFit="1" customWidth="1"/>
    <col min="1799" max="2034" width="9.140625" style="4"/>
    <col min="2035" max="2035" width="0" style="4" hidden="1" customWidth="1"/>
    <col min="2036" max="2036" width="21.7109375" style="4" customWidth="1"/>
    <col min="2037" max="2037" width="48.140625" style="4" customWidth="1"/>
    <col min="2038" max="2038" width="29.7109375" style="4" customWidth="1"/>
    <col min="2039" max="2039" width="11.42578125" style="4" customWidth="1"/>
    <col min="2040" max="2040" width="7.5703125" style="4" customWidth="1"/>
    <col min="2041" max="2041" width="11.7109375" style="4" customWidth="1"/>
    <col min="2042" max="2042" width="7.140625" style="4" customWidth="1"/>
    <col min="2043" max="2043" width="0" style="4" hidden="1" customWidth="1"/>
    <col min="2044" max="2045" width="19.140625" style="4" customWidth="1"/>
    <col min="2046" max="2046" width="20.42578125" style="4" customWidth="1"/>
    <col min="2047" max="2047" width="20.85546875" style="4" customWidth="1"/>
    <col min="2048" max="2049" width="22" style="4" customWidth="1"/>
    <col min="2050" max="2050" width="0" style="4" hidden="1" customWidth="1"/>
    <col min="2051" max="2051" width="27.28515625" style="4" customWidth="1"/>
    <col min="2052" max="2052" width="18.140625" style="4" bestFit="1" customWidth="1"/>
    <col min="2053" max="2053" width="11.42578125" style="4" bestFit="1" customWidth="1"/>
    <col min="2054" max="2054" width="11.5703125" style="4" bestFit="1" customWidth="1"/>
    <col min="2055" max="2290" width="9.140625" style="4"/>
    <col min="2291" max="2291" width="0" style="4" hidden="1" customWidth="1"/>
    <col min="2292" max="2292" width="21.7109375" style="4" customWidth="1"/>
    <col min="2293" max="2293" width="48.140625" style="4" customWidth="1"/>
    <col min="2294" max="2294" width="29.7109375" style="4" customWidth="1"/>
    <col min="2295" max="2295" width="11.42578125" style="4" customWidth="1"/>
    <col min="2296" max="2296" width="7.5703125" style="4" customWidth="1"/>
    <col min="2297" max="2297" width="11.7109375" style="4" customWidth="1"/>
    <col min="2298" max="2298" width="7.140625" style="4" customWidth="1"/>
    <col min="2299" max="2299" width="0" style="4" hidden="1" customWidth="1"/>
    <col min="2300" max="2301" width="19.140625" style="4" customWidth="1"/>
    <col min="2302" max="2302" width="20.42578125" style="4" customWidth="1"/>
    <col min="2303" max="2303" width="20.85546875" style="4" customWidth="1"/>
    <col min="2304" max="2305" width="22" style="4" customWidth="1"/>
    <col min="2306" max="2306" width="0" style="4" hidden="1" customWidth="1"/>
    <col min="2307" max="2307" width="27.28515625" style="4" customWidth="1"/>
    <col min="2308" max="2308" width="18.140625" style="4" bestFit="1" customWidth="1"/>
    <col min="2309" max="2309" width="11.42578125" style="4" bestFit="1" customWidth="1"/>
    <col min="2310" max="2310" width="11.5703125" style="4" bestFit="1" customWidth="1"/>
    <col min="2311" max="2546" width="9.140625" style="4"/>
    <col min="2547" max="2547" width="0" style="4" hidden="1" customWidth="1"/>
    <col min="2548" max="2548" width="21.7109375" style="4" customWidth="1"/>
    <col min="2549" max="2549" width="48.140625" style="4" customWidth="1"/>
    <col min="2550" max="2550" width="29.7109375" style="4" customWidth="1"/>
    <col min="2551" max="2551" width="11.42578125" style="4" customWidth="1"/>
    <col min="2552" max="2552" width="7.5703125" style="4" customWidth="1"/>
    <col min="2553" max="2553" width="11.7109375" style="4" customWidth="1"/>
    <col min="2554" max="2554" width="7.140625" style="4" customWidth="1"/>
    <col min="2555" max="2555" width="0" style="4" hidden="1" customWidth="1"/>
    <col min="2556" max="2557" width="19.140625" style="4" customWidth="1"/>
    <col min="2558" max="2558" width="20.42578125" style="4" customWidth="1"/>
    <col min="2559" max="2559" width="20.85546875" style="4" customWidth="1"/>
    <col min="2560" max="2561" width="22" style="4" customWidth="1"/>
    <col min="2562" max="2562" width="0" style="4" hidden="1" customWidth="1"/>
    <col min="2563" max="2563" width="27.28515625" style="4" customWidth="1"/>
    <col min="2564" max="2564" width="18.140625" style="4" bestFit="1" customWidth="1"/>
    <col min="2565" max="2565" width="11.42578125" style="4" bestFit="1" customWidth="1"/>
    <col min="2566" max="2566" width="11.5703125" style="4" bestFit="1" customWidth="1"/>
    <col min="2567" max="2802" width="9.140625" style="4"/>
    <col min="2803" max="2803" width="0" style="4" hidden="1" customWidth="1"/>
    <col min="2804" max="2804" width="21.7109375" style="4" customWidth="1"/>
    <col min="2805" max="2805" width="48.140625" style="4" customWidth="1"/>
    <col min="2806" max="2806" width="29.7109375" style="4" customWidth="1"/>
    <col min="2807" max="2807" width="11.42578125" style="4" customWidth="1"/>
    <col min="2808" max="2808" width="7.5703125" style="4" customWidth="1"/>
    <col min="2809" max="2809" width="11.7109375" style="4" customWidth="1"/>
    <col min="2810" max="2810" width="7.140625" style="4" customWidth="1"/>
    <col min="2811" max="2811" width="0" style="4" hidden="1" customWidth="1"/>
    <col min="2812" max="2813" width="19.140625" style="4" customWidth="1"/>
    <col min="2814" max="2814" width="20.42578125" style="4" customWidth="1"/>
    <col min="2815" max="2815" width="20.85546875" style="4" customWidth="1"/>
    <col min="2816" max="2817" width="22" style="4" customWidth="1"/>
    <col min="2818" max="2818" width="0" style="4" hidden="1" customWidth="1"/>
    <col min="2819" max="2819" width="27.28515625" style="4" customWidth="1"/>
    <col min="2820" max="2820" width="18.140625" style="4" bestFit="1" customWidth="1"/>
    <col min="2821" max="2821" width="11.42578125" style="4" bestFit="1" customWidth="1"/>
    <col min="2822" max="2822" width="11.5703125" style="4" bestFit="1" customWidth="1"/>
    <col min="2823" max="3058" width="9.140625" style="4"/>
    <col min="3059" max="3059" width="0" style="4" hidden="1" customWidth="1"/>
    <col min="3060" max="3060" width="21.7109375" style="4" customWidth="1"/>
    <col min="3061" max="3061" width="48.140625" style="4" customWidth="1"/>
    <col min="3062" max="3062" width="29.7109375" style="4" customWidth="1"/>
    <col min="3063" max="3063" width="11.42578125" style="4" customWidth="1"/>
    <col min="3064" max="3064" width="7.5703125" style="4" customWidth="1"/>
    <col min="3065" max="3065" width="11.7109375" style="4" customWidth="1"/>
    <col min="3066" max="3066" width="7.140625" style="4" customWidth="1"/>
    <col min="3067" max="3067" width="0" style="4" hidden="1" customWidth="1"/>
    <col min="3068" max="3069" width="19.140625" style="4" customWidth="1"/>
    <col min="3070" max="3070" width="20.42578125" style="4" customWidth="1"/>
    <col min="3071" max="3071" width="20.85546875" style="4" customWidth="1"/>
    <col min="3072" max="3073" width="22" style="4" customWidth="1"/>
    <col min="3074" max="3074" width="0" style="4" hidden="1" customWidth="1"/>
    <col min="3075" max="3075" width="27.28515625" style="4" customWidth="1"/>
    <col min="3076" max="3076" width="18.140625" style="4" bestFit="1" customWidth="1"/>
    <col min="3077" max="3077" width="11.42578125" style="4" bestFit="1" customWidth="1"/>
    <col min="3078" max="3078" width="11.5703125" style="4" bestFit="1" customWidth="1"/>
    <col min="3079" max="3314" width="9.140625" style="4"/>
    <col min="3315" max="3315" width="0" style="4" hidden="1" customWidth="1"/>
    <col min="3316" max="3316" width="21.7109375" style="4" customWidth="1"/>
    <col min="3317" max="3317" width="48.140625" style="4" customWidth="1"/>
    <col min="3318" max="3318" width="29.7109375" style="4" customWidth="1"/>
    <col min="3319" max="3319" width="11.42578125" style="4" customWidth="1"/>
    <col min="3320" max="3320" width="7.5703125" style="4" customWidth="1"/>
    <col min="3321" max="3321" width="11.7109375" style="4" customWidth="1"/>
    <col min="3322" max="3322" width="7.140625" style="4" customWidth="1"/>
    <col min="3323" max="3323" width="0" style="4" hidden="1" customWidth="1"/>
    <col min="3324" max="3325" width="19.140625" style="4" customWidth="1"/>
    <col min="3326" max="3326" width="20.42578125" style="4" customWidth="1"/>
    <col min="3327" max="3327" width="20.85546875" style="4" customWidth="1"/>
    <col min="3328" max="3329" width="22" style="4" customWidth="1"/>
    <col min="3330" max="3330" width="0" style="4" hidden="1" customWidth="1"/>
    <col min="3331" max="3331" width="27.28515625" style="4" customWidth="1"/>
    <col min="3332" max="3332" width="18.140625" style="4" bestFit="1" customWidth="1"/>
    <col min="3333" max="3333" width="11.42578125" style="4" bestFit="1" customWidth="1"/>
    <col min="3334" max="3334" width="11.5703125" style="4" bestFit="1" customWidth="1"/>
    <col min="3335" max="3570" width="9.140625" style="4"/>
    <col min="3571" max="3571" width="0" style="4" hidden="1" customWidth="1"/>
    <col min="3572" max="3572" width="21.7109375" style="4" customWidth="1"/>
    <col min="3573" max="3573" width="48.140625" style="4" customWidth="1"/>
    <col min="3574" max="3574" width="29.7109375" style="4" customWidth="1"/>
    <col min="3575" max="3575" width="11.42578125" style="4" customWidth="1"/>
    <col min="3576" max="3576" width="7.5703125" style="4" customWidth="1"/>
    <col min="3577" max="3577" width="11.7109375" style="4" customWidth="1"/>
    <col min="3578" max="3578" width="7.140625" style="4" customWidth="1"/>
    <col min="3579" max="3579" width="0" style="4" hidden="1" customWidth="1"/>
    <col min="3580" max="3581" width="19.140625" style="4" customWidth="1"/>
    <col min="3582" max="3582" width="20.42578125" style="4" customWidth="1"/>
    <col min="3583" max="3583" width="20.85546875" style="4" customWidth="1"/>
    <col min="3584" max="3585" width="22" style="4" customWidth="1"/>
    <col min="3586" max="3586" width="0" style="4" hidden="1" customWidth="1"/>
    <col min="3587" max="3587" width="27.28515625" style="4" customWidth="1"/>
    <col min="3588" max="3588" width="18.140625" style="4" bestFit="1" customWidth="1"/>
    <col min="3589" max="3589" width="11.42578125" style="4" bestFit="1" customWidth="1"/>
    <col min="3590" max="3590" width="11.5703125" style="4" bestFit="1" customWidth="1"/>
    <col min="3591" max="3826" width="9.140625" style="4"/>
    <col min="3827" max="3827" width="0" style="4" hidden="1" customWidth="1"/>
    <col min="3828" max="3828" width="21.7109375" style="4" customWidth="1"/>
    <col min="3829" max="3829" width="48.140625" style="4" customWidth="1"/>
    <col min="3830" max="3830" width="29.7109375" style="4" customWidth="1"/>
    <col min="3831" max="3831" width="11.42578125" style="4" customWidth="1"/>
    <col min="3832" max="3832" width="7.5703125" style="4" customWidth="1"/>
    <col min="3833" max="3833" width="11.7109375" style="4" customWidth="1"/>
    <col min="3834" max="3834" width="7.140625" style="4" customWidth="1"/>
    <col min="3835" max="3835" width="0" style="4" hidden="1" customWidth="1"/>
    <col min="3836" max="3837" width="19.140625" style="4" customWidth="1"/>
    <col min="3838" max="3838" width="20.42578125" style="4" customWidth="1"/>
    <col min="3839" max="3839" width="20.85546875" style="4" customWidth="1"/>
    <col min="3840" max="3841" width="22" style="4" customWidth="1"/>
    <col min="3842" max="3842" width="0" style="4" hidden="1" customWidth="1"/>
    <col min="3843" max="3843" width="27.28515625" style="4" customWidth="1"/>
    <col min="3844" max="3844" width="18.140625" style="4" bestFit="1" customWidth="1"/>
    <col min="3845" max="3845" width="11.42578125" style="4" bestFit="1" customWidth="1"/>
    <col min="3846" max="3846" width="11.5703125" style="4" bestFit="1" customWidth="1"/>
    <col min="3847" max="4082" width="9.140625" style="4"/>
    <col min="4083" max="4083" width="0" style="4" hidden="1" customWidth="1"/>
    <col min="4084" max="4084" width="21.7109375" style="4" customWidth="1"/>
    <col min="4085" max="4085" width="48.140625" style="4" customWidth="1"/>
    <col min="4086" max="4086" width="29.7109375" style="4" customWidth="1"/>
    <col min="4087" max="4087" width="11.42578125" style="4" customWidth="1"/>
    <col min="4088" max="4088" width="7.5703125" style="4" customWidth="1"/>
    <col min="4089" max="4089" width="11.7109375" style="4" customWidth="1"/>
    <col min="4090" max="4090" width="7.140625" style="4" customWidth="1"/>
    <col min="4091" max="4091" width="0" style="4" hidden="1" customWidth="1"/>
    <col min="4092" max="4093" width="19.140625" style="4" customWidth="1"/>
    <col min="4094" max="4094" width="20.42578125" style="4" customWidth="1"/>
    <col min="4095" max="4095" width="20.85546875" style="4" customWidth="1"/>
    <col min="4096" max="4097" width="22" style="4" customWidth="1"/>
    <col min="4098" max="4098" width="0" style="4" hidden="1" customWidth="1"/>
    <col min="4099" max="4099" width="27.28515625" style="4" customWidth="1"/>
    <col min="4100" max="4100" width="18.140625" style="4" bestFit="1" customWidth="1"/>
    <col min="4101" max="4101" width="11.42578125" style="4" bestFit="1" customWidth="1"/>
    <col min="4102" max="4102" width="11.5703125" style="4" bestFit="1" customWidth="1"/>
    <col min="4103" max="4338" width="9.140625" style="4"/>
    <col min="4339" max="4339" width="0" style="4" hidden="1" customWidth="1"/>
    <col min="4340" max="4340" width="21.7109375" style="4" customWidth="1"/>
    <col min="4341" max="4341" width="48.140625" style="4" customWidth="1"/>
    <col min="4342" max="4342" width="29.7109375" style="4" customWidth="1"/>
    <col min="4343" max="4343" width="11.42578125" style="4" customWidth="1"/>
    <col min="4344" max="4344" width="7.5703125" style="4" customWidth="1"/>
    <col min="4345" max="4345" width="11.7109375" style="4" customWidth="1"/>
    <col min="4346" max="4346" width="7.140625" style="4" customWidth="1"/>
    <col min="4347" max="4347" width="0" style="4" hidden="1" customWidth="1"/>
    <col min="4348" max="4349" width="19.140625" style="4" customWidth="1"/>
    <col min="4350" max="4350" width="20.42578125" style="4" customWidth="1"/>
    <col min="4351" max="4351" width="20.85546875" style="4" customWidth="1"/>
    <col min="4352" max="4353" width="22" style="4" customWidth="1"/>
    <col min="4354" max="4354" width="0" style="4" hidden="1" customWidth="1"/>
    <col min="4355" max="4355" width="27.28515625" style="4" customWidth="1"/>
    <col min="4356" max="4356" width="18.140625" style="4" bestFit="1" customWidth="1"/>
    <col min="4357" max="4357" width="11.42578125" style="4" bestFit="1" customWidth="1"/>
    <col min="4358" max="4358" width="11.5703125" style="4" bestFit="1" customWidth="1"/>
    <col min="4359" max="4594" width="9.140625" style="4"/>
    <col min="4595" max="4595" width="0" style="4" hidden="1" customWidth="1"/>
    <col min="4596" max="4596" width="21.7109375" style="4" customWidth="1"/>
    <col min="4597" max="4597" width="48.140625" style="4" customWidth="1"/>
    <col min="4598" max="4598" width="29.7109375" style="4" customWidth="1"/>
    <col min="4599" max="4599" width="11.42578125" style="4" customWidth="1"/>
    <col min="4600" max="4600" width="7.5703125" style="4" customWidth="1"/>
    <col min="4601" max="4601" width="11.7109375" style="4" customWidth="1"/>
    <col min="4602" max="4602" width="7.140625" style="4" customWidth="1"/>
    <col min="4603" max="4603" width="0" style="4" hidden="1" customWidth="1"/>
    <col min="4604" max="4605" width="19.140625" style="4" customWidth="1"/>
    <col min="4606" max="4606" width="20.42578125" style="4" customWidth="1"/>
    <col min="4607" max="4607" width="20.85546875" style="4" customWidth="1"/>
    <col min="4608" max="4609" width="22" style="4" customWidth="1"/>
    <col min="4610" max="4610" width="0" style="4" hidden="1" customWidth="1"/>
    <col min="4611" max="4611" width="27.28515625" style="4" customWidth="1"/>
    <col min="4612" max="4612" width="18.140625" style="4" bestFit="1" customWidth="1"/>
    <col min="4613" max="4613" width="11.42578125" style="4" bestFit="1" customWidth="1"/>
    <col min="4614" max="4614" width="11.5703125" style="4" bestFit="1" customWidth="1"/>
    <col min="4615" max="4850" width="9.140625" style="4"/>
    <col min="4851" max="4851" width="0" style="4" hidden="1" customWidth="1"/>
    <col min="4852" max="4852" width="21.7109375" style="4" customWidth="1"/>
    <col min="4853" max="4853" width="48.140625" style="4" customWidth="1"/>
    <col min="4854" max="4854" width="29.7109375" style="4" customWidth="1"/>
    <col min="4855" max="4855" width="11.42578125" style="4" customWidth="1"/>
    <col min="4856" max="4856" width="7.5703125" style="4" customWidth="1"/>
    <col min="4857" max="4857" width="11.7109375" style="4" customWidth="1"/>
    <col min="4858" max="4858" width="7.140625" style="4" customWidth="1"/>
    <col min="4859" max="4859" width="0" style="4" hidden="1" customWidth="1"/>
    <col min="4860" max="4861" width="19.140625" style="4" customWidth="1"/>
    <col min="4862" max="4862" width="20.42578125" style="4" customWidth="1"/>
    <col min="4863" max="4863" width="20.85546875" style="4" customWidth="1"/>
    <col min="4864" max="4865" width="22" style="4" customWidth="1"/>
    <col min="4866" max="4866" width="0" style="4" hidden="1" customWidth="1"/>
    <col min="4867" max="4867" width="27.28515625" style="4" customWidth="1"/>
    <col min="4868" max="4868" width="18.140625" style="4" bestFit="1" customWidth="1"/>
    <col min="4869" max="4869" width="11.42578125" style="4" bestFit="1" customWidth="1"/>
    <col min="4870" max="4870" width="11.5703125" style="4" bestFit="1" customWidth="1"/>
    <col min="4871" max="5106" width="9.140625" style="4"/>
    <col min="5107" max="5107" width="0" style="4" hidden="1" customWidth="1"/>
    <col min="5108" max="5108" width="21.7109375" style="4" customWidth="1"/>
    <col min="5109" max="5109" width="48.140625" style="4" customWidth="1"/>
    <col min="5110" max="5110" width="29.7109375" style="4" customWidth="1"/>
    <col min="5111" max="5111" width="11.42578125" style="4" customWidth="1"/>
    <col min="5112" max="5112" width="7.5703125" style="4" customWidth="1"/>
    <col min="5113" max="5113" width="11.7109375" style="4" customWidth="1"/>
    <col min="5114" max="5114" width="7.140625" style="4" customWidth="1"/>
    <col min="5115" max="5115" width="0" style="4" hidden="1" customWidth="1"/>
    <col min="5116" max="5117" width="19.140625" style="4" customWidth="1"/>
    <col min="5118" max="5118" width="20.42578125" style="4" customWidth="1"/>
    <col min="5119" max="5119" width="20.85546875" style="4" customWidth="1"/>
    <col min="5120" max="5121" width="22" style="4" customWidth="1"/>
    <col min="5122" max="5122" width="0" style="4" hidden="1" customWidth="1"/>
    <col min="5123" max="5123" width="27.28515625" style="4" customWidth="1"/>
    <col min="5124" max="5124" width="18.140625" style="4" bestFit="1" customWidth="1"/>
    <col min="5125" max="5125" width="11.42578125" style="4" bestFit="1" customWidth="1"/>
    <col min="5126" max="5126" width="11.5703125" style="4" bestFit="1" customWidth="1"/>
    <col min="5127" max="5362" width="9.140625" style="4"/>
    <col min="5363" max="5363" width="0" style="4" hidden="1" customWidth="1"/>
    <col min="5364" max="5364" width="21.7109375" style="4" customWidth="1"/>
    <col min="5365" max="5365" width="48.140625" style="4" customWidth="1"/>
    <col min="5366" max="5366" width="29.7109375" style="4" customWidth="1"/>
    <col min="5367" max="5367" width="11.42578125" style="4" customWidth="1"/>
    <col min="5368" max="5368" width="7.5703125" style="4" customWidth="1"/>
    <col min="5369" max="5369" width="11.7109375" style="4" customWidth="1"/>
    <col min="5370" max="5370" width="7.140625" style="4" customWidth="1"/>
    <col min="5371" max="5371" width="0" style="4" hidden="1" customWidth="1"/>
    <col min="5372" max="5373" width="19.140625" style="4" customWidth="1"/>
    <col min="5374" max="5374" width="20.42578125" style="4" customWidth="1"/>
    <col min="5375" max="5375" width="20.85546875" style="4" customWidth="1"/>
    <col min="5376" max="5377" width="22" style="4" customWidth="1"/>
    <col min="5378" max="5378" width="0" style="4" hidden="1" customWidth="1"/>
    <col min="5379" max="5379" width="27.28515625" style="4" customWidth="1"/>
    <col min="5380" max="5380" width="18.140625" style="4" bestFit="1" customWidth="1"/>
    <col min="5381" max="5381" width="11.42578125" style="4" bestFit="1" customWidth="1"/>
    <col min="5382" max="5382" width="11.5703125" style="4" bestFit="1" customWidth="1"/>
    <col min="5383" max="5618" width="9.140625" style="4"/>
    <col min="5619" max="5619" width="0" style="4" hidden="1" customWidth="1"/>
    <col min="5620" max="5620" width="21.7109375" style="4" customWidth="1"/>
    <col min="5621" max="5621" width="48.140625" style="4" customWidth="1"/>
    <col min="5622" max="5622" width="29.7109375" style="4" customWidth="1"/>
    <col min="5623" max="5623" width="11.42578125" style="4" customWidth="1"/>
    <col min="5624" max="5624" width="7.5703125" style="4" customWidth="1"/>
    <col min="5625" max="5625" width="11.7109375" style="4" customWidth="1"/>
    <col min="5626" max="5626" width="7.140625" style="4" customWidth="1"/>
    <col min="5627" max="5627" width="0" style="4" hidden="1" customWidth="1"/>
    <col min="5628" max="5629" width="19.140625" style="4" customWidth="1"/>
    <col min="5630" max="5630" width="20.42578125" style="4" customWidth="1"/>
    <col min="5631" max="5631" width="20.85546875" style="4" customWidth="1"/>
    <col min="5632" max="5633" width="22" style="4" customWidth="1"/>
    <col min="5634" max="5634" width="0" style="4" hidden="1" customWidth="1"/>
    <col min="5635" max="5635" width="27.28515625" style="4" customWidth="1"/>
    <col min="5636" max="5636" width="18.140625" style="4" bestFit="1" customWidth="1"/>
    <col min="5637" max="5637" width="11.42578125" style="4" bestFit="1" customWidth="1"/>
    <col min="5638" max="5638" width="11.5703125" style="4" bestFit="1" customWidth="1"/>
    <col min="5639" max="5874" width="9.140625" style="4"/>
    <col min="5875" max="5875" width="0" style="4" hidden="1" customWidth="1"/>
    <col min="5876" max="5876" width="21.7109375" style="4" customWidth="1"/>
    <col min="5877" max="5877" width="48.140625" style="4" customWidth="1"/>
    <col min="5878" max="5878" width="29.7109375" style="4" customWidth="1"/>
    <col min="5879" max="5879" width="11.42578125" style="4" customWidth="1"/>
    <col min="5880" max="5880" width="7.5703125" style="4" customWidth="1"/>
    <col min="5881" max="5881" width="11.7109375" style="4" customWidth="1"/>
    <col min="5882" max="5882" width="7.140625" style="4" customWidth="1"/>
    <col min="5883" max="5883" width="0" style="4" hidden="1" customWidth="1"/>
    <col min="5884" max="5885" width="19.140625" style="4" customWidth="1"/>
    <col min="5886" max="5886" width="20.42578125" style="4" customWidth="1"/>
    <col min="5887" max="5887" width="20.85546875" style="4" customWidth="1"/>
    <col min="5888" max="5889" width="22" style="4" customWidth="1"/>
    <col min="5890" max="5890" width="0" style="4" hidden="1" customWidth="1"/>
    <col min="5891" max="5891" width="27.28515625" style="4" customWidth="1"/>
    <col min="5892" max="5892" width="18.140625" style="4" bestFit="1" customWidth="1"/>
    <col min="5893" max="5893" width="11.42578125" style="4" bestFit="1" customWidth="1"/>
    <col min="5894" max="5894" width="11.5703125" style="4" bestFit="1" customWidth="1"/>
    <col min="5895" max="6130" width="9.140625" style="4"/>
    <col min="6131" max="6131" width="0" style="4" hidden="1" customWidth="1"/>
    <col min="6132" max="6132" width="21.7109375" style="4" customWidth="1"/>
    <col min="6133" max="6133" width="48.140625" style="4" customWidth="1"/>
    <col min="6134" max="6134" width="29.7109375" style="4" customWidth="1"/>
    <col min="6135" max="6135" width="11.42578125" style="4" customWidth="1"/>
    <col min="6136" max="6136" width="7.5703125" style="4" customWidth="1"/>
    <col min="6137" max="6137" width="11.7109375" style="4" customWidth="1"/>
    <col min="6138" max="6138" width="7.140625" style="4" customWidth="1"/>
    <col min="6139" max="6139" width="0" style="4" hidden="1" customWidth="1"/>
    <col min="6140" max="6141" width="19.140625" style="4" customWidth="1"/>
    <col min="6142" max="6142" width="20.42578125" style="4" customWidth="1"/>
    <col min="6143" max="6143" width="20.85546875" style="4" customWidth="1"/>
    <col min="6144" max="6145" width="22" style="4" customWidth="1"/>
    <col min="6146" max="6146" width="0" style="4" hidden="1" customWidth="1"/>
    <col min="6147" max="6147" width="27.28515625" style="4" customWidth="1"/>
    <col min="6148" max="6148" width="18.140625" style="4" bestFit="1" customWidth="1"/>
    <col min="6149" max="6149" width="11.42578125" style="4" bestFit="1" customWidth="1"/>
    <col min="6150" max="6150" width="11.5703125" style="4" bestFit="1" customWidth="1"/>
    <col min="6151" max="6386" width="9.140625" style="4"/>
    <col min="6387" max="6387" width="0" style="4" hidden="1" customWidth="1"/>
    <col min="6388" max="6388" width="21.7109375" style="4" customWidth="1"/>
    <col min="6389" max="6389" width="48.140625" style="4" customWidth="1"/>
    <col min="6390" max="6390" width="29.7109375" style="4" customWidth="1"/>
    <col min="6391" max="6391" width="11.42578125" style="4" customWidth="1"/>
    <col min="6392" max="6392" width="7.5703125" style="4" customWidth="1"/>
    <col min="6393" max="6393" width="11.7109375" style="4" customWidth="1"/>
    <col min="6394" max="6394" width="7.140625" style="4" customWidth="1"/>
    <col min="6395" max="6395" width="0" style="4" hidden="1" customWidth="1"/>
    <col min="6396" max="6397" width="19.140625" style="4" customWidth="1"/>
    <col min="6398" max="6398" width="20.42578125" style="4" customWidth="1"/>
    <col min="6399" max="6399" width="20.85546875" style="4" customWidth="1"/>
    <col min="6400" max="6401" width="22" style="4" customWidth="1"/>
    <col min="6402" max="6402" width="0" style="4" hidden="1" customWidth="1"/>
    <col min="6403" max="6403" width="27.28515625" style="4" customWidth="1"/>
    <col min="6404" max="6404" width="18.140625" style="4" bestFit="1" customWidth="1"/>
    <col min="6405" max="6405" width="11.42578125" style="4" bestFit="1" customWidth="1"/>
    <col min="6406" max="6406" width="11.5703125" style="4" bestFit="1" customWidth="1"/>
    <col min="6407" max="6642" width="9.140625" style="4"/>
    <col min="6643" max="6643" width="0" style="4" hidden="1" customWidth="1"/>
    <col min="6644" max="6644" width="21.7109375" style="4" customWidth="1"/>
    <col min="6645" max="6645" width="48.140625" style="4" customWidth="1"/>
    <col min="6646" max="6646" width="29.7109375" style="4" customWidth="1"/>
    <col min="6647" max="6647" width="11.42578125" style="4" customWidth="1"/>
    <col min="6648" max="6648" width="7.5703125" style="4" customWidth="1"/>
    <col min="6649" max="6649" width="11.7109375" style="4" customWidth="1"/>
    <col min="6650" max="6650" width="7.140625" style="4" customWidth="1"/>
    <col min="6651" max="6651" width="0" style="4" hidden="1" customWidth="1"/>
    <col min="6652" max="6653" width="19.140625" style="4" customWidth="1"/>
    <col min="6654" max="6654" width="20.42578125" style="4" customWidth="1"/>
    <col min="6655" max="6655" width="20.85546875" style="4" customWidth="1"/>
    <col min="6656" max="6657" width="22" style="4" customWidth="1"/>
    <col min="6658" max="6658" width="0" style="4" hidden="1" customWidth="1"/>
    <col min="6659" max="6659" width="27.28515625" style="4" customWidth="1"/>
    <col min="6660" max="6660" width="18.140625" style="4" bestFit="1" customWidth="1"/>
    <col min="6661" max="6661" width="11.42578125" style="4" bestFit="1" customWidth="1"/>
    <col min="6662" max="6662" width="11.5703125" style="4" bestFit="1" customWidth="1"/>
    <col min="6663" max="6898" width="9.140625" style="4"/>
    <col min="6899" max="6899" width="0" style="4" hidden="1" customWidth="1"/>
    <col min="6900" max="6900" width="21.7109375" style="4" customWidth="1"/>
    <col min="6901" max="6901" width="48.140625" style="4" customWidth="1"/>
    <col min="6902" max="6902" width="29.7109375" style="4" customWidth="1"/>
    <col min="6903" max="6903" width="11.42578125" style="4" customWidth="1"/>
    <col min="6904" max="6904" width="7.5703125" style="4" customWidth="1"/>
    <col min="6905" max="6905" width="11.7109375" style="4" customWidth="1"/>
    <col min="6906" max="6906" width="7.140625" style="4" customWidth="1"/>
    <col min="6907" max="6907" width="0" style="4" hidden="1" customWidth="1"/>
    <col min="6908" max="6909" width="19.140625" style="4" customWidth="1"/>
    <col min="6910" max="6910" width="20.42578125" style="4" customWidth="1"/>
    <col min="6911" max="6911" width="20.85546875" style="4" customWidth="1"/>
    <col min="6912" max="6913" width="22" style="4" customWidth="1"/>
    <col min="6914" max="6914" width="0" style="4" hidden="1" customWidth="1"/>
    <col min="6915" max="6915" width="27.28515625" style="4" customWidth="1"/>
    <col min="6916" max="6916" width="18.140625" style="4" bestFit="1" customWidth="1"/>
    <col min="6917" max="6917" width="11.42578125" style="4" bestFit="1" customWidth="1"/>
    <col min="6918" max="6918" width="11.5703125" style="4" bestFit="1" customWidth="1"/>
    <col min="6919" max="7154" width="9.140625" style="4"/>
    <col min="7155" max="7155" width="0" style="4" hidden="1" customWidth="1"/>
    <col min="7156" max="7156" width="21.7109375" style="4" customWidth="1"/>
    <col min="7157" max="7157" width="48.140625" style="4" customWidth="1"/>
    <col min="7158" max="7158" width="29.7109375" style="4" customWidth="1"/>
    <col min="7159" max="7159" width="11.42578125" style="4" customWidth="1"/>
    <col min="7160" max="7160" width="7.5703125" style="4" customWidth="1"/>
    <col min="7161" max="7161" width="11.7109375" style="4" customWidth="1"/>
    <col min="7162" max="7162" width="7.140625" style="4" customWidth="1"/>
    <col min="7163" max="7163" width="0" style="4" hidden="1" customWidth="1"/>
    <col min="7164" max="7165" width="19.140625" style="4" customWidth="1"/>
    <col min="7166" max="7166" width="20.42578125" style="4" customWidth="1"/>
    <col min="7167" max="7167" width="20.85546875" style="4" customWidth="1"/>
    <col min="7168" max="7169" width="22" style="4" customWidth="1"/>
    <col min="7170" max="7170" width="0" style="4" hidden="1" customWidth="1"/>
    <col min="7171" max="7171" width="27.28515625" style="4" customWidth="1"/>
    <col min="7172" max="7172" width="18.140625" style="4" bestFit="1" customWidth="1"/>
    <col min="7173" max="7173" width="11.42578125" style="4" bestFit="1" customWidth="1"/>
    <col min="7174" max="7174" width="11.5703125" style="4" bestFit="1" customWidth="1"/>
    <col min="7175" max="7410" width="9.140625" style="4"/>
    <col min="7411" max="7411" width="0" style="4" hidden="1" customWidth="1"/>
    <col min="7412" max="7412" width="21.7109375" style="4" customWidth="1"/>
    <col min="7413" max="7413" width="48.140625" style="4" customWidth="1"/>
    <col min="7414" max="7414" width="29.7109375" style="4" customWidth="1"/>
    <col min="7415" max="7415" width="11.42578125" style="4" customWidth="1"/>
    <col min="7416" max="7416" width="7.5703125" style="4" customWidth="1"/>
    <col min="7417" max="7417" width="11.7109375" style="4" customWidth="1"/>
    <col min="7418" max="7418" width="7.140625" style="4" customWidth="1"/>
    <col min="7419" max="7419" width="0" style="4" hidden="1" customWidth="1"/>
    <col min="7420" max="7421" width="19.140625" style="4" customWidth="1"/>
    <col min="7422" max="7422" width="20.42578125" style="4" customWidth="1"/>
    <col min="7423" max="7423" width="20.85546875" style="4" customWidth="1"/>
    <col min="7424" max="7425" width="22" style="4" customWidth="1"/>
    <col min="7426" max="7426" width="0" style="4" hidden="1" customWidth="1"/>
    <col min="7427" max="7427" width="27.28515625" style="4" customWidth="1"/>
    <col min="7428" max="7428" width="18.140625" style="4" bestFit="1" customWidth="1"/>
    <col min="7429" max="7429" width="11.42578125" style="4" bestFit="1" customWidth="1"/>
    <col min="7430" max="7430" width="11.5703125" style="4" bestFit="1" customWidth="1"/>
    <col min="7431" max="7666" width="9.140625" style="4"/>
    <col min="7667" max="7667" width="0" style="4" hidden="1" customWidth="1"/>
    <col min="7668" max="7668" width="21.7109375" style="4" customWidth="1"/>
    <col min="7669" max="7669" width="48.140625" style="4" customWidth="1"/>
    <col min="7670" max="7670" width="29.7109375" style="4" customWidth="1"/>
    <col min="7671" max="7671" width="11.42578125" style="4" customWidth="1"/>
    <col min="7672" max="7672" width="7.5703125" style="4" customWidth="1"/>
    <col min="7673" max="7673" width="11.7109375" style="4" customWidth="1"/>
    <col min="7674" max="7674" width="7.140625" style="4" customWidth="1"/>
    <col min="7675" max="7675" width="0" style="4" hidden="1" customWidth="1"/>
    <col min="7676" max="7677" width="19.140625" style="4" customWidth="1"/>
    <col min="7678" max="7678" width="20.42578125" style="4" customWidth="1"/>
    <col min="7679" max="7679" width="20.85546875" style="4" customWidth="1"/>
    <col min="7680" max="7681" width="22" style="4" customWidth="1"/>
    <col min="7682" max="7682" width="0" style="4" hidden="1" customWidth="1"/>
    <col min="7683" max="7683" width="27.28515625" style="4" customWidth="1"/>
    <col min="7684" max="7684" width="18.140625" style="4" bestFit="1" customWidth="1"/>
    <col min="7685" max="7685" width="11.42578125" style="4" bestFit="1" customWidth="1"/>
    <col min="7686" max="7686" width="11.5703125" style="4" bestFit="1" customWidth="1"/>
    <col min="7687" max="7922" width="9.140625" style="4"/>
    <col min="7923" max="7923" width="0" style="4" hidden="1" customWidth="1"/>
    <col min="7924" max="7924" width="21.7109375" style="4" customWidth="1"/>
    <col min="7925" max="7925" width="48.140625" style="4" customWidth="1"/>
    <col min="7926" max="7926" width="29.7109375" style="4" customWidth="1"/>
    <col min="7927" max="7927" width="11.42578125" style="4" customWidth="1"/>
    <col min="7928" max="7928" width="7.5703125" style="4" customWidth="1"/>
    <col min="7929" max="7929" width="11.7109375" style="4" customWidth="1"/>
    <col min="7930" max="7930" width="7.140625" style="4" customWidth="1"/>
    <col min="7931" max="7931" width="0" style="4" hidden="1" customWidth="1"/>
    <col min="7932" max="7933" width="19.140625" style="4" customWidth="1"/>
    <col min="7934" max="7934" width="20.42578125" style="4" customWidth="1"/>
    <col min="7935" max="7935" width="20.85546875" style="4" customWidth="1"/>
    <col min="7936" max="7937" width="22" style="4" customWidth="1"/>
    <col min="7938" max="7938" width="0" style="4" hidden="1" customWidth="1"/>
    <col min="7939" max="7939" width="27.28515625" style="4" customWidth="1"/>
    <col min="7940" max="7940" width="18.140625" style="4" bestFit="1" customWidth="1"/>
    <col min="7941" max="7941" width="11.42578125" style="4" bestFit="1" customWidth="1"/>
    <col min="7942" max="7942" width="11.5703125" style="4" bestFit="1" customWidth="1"/>
    <col min="7943" max="8178" width="9.140625" style="4"/>
    <col min="8179" max="8179" width="0" style="4" hidden="1" customWidth="1"/>
    <col min="8180" max="8180" width="21.7109375" style="4" customWidth="1"/>
    <col min="8181" max="8181" width="48.140625" style="4" customWidth="1"/>
    <col min="8182" max="8182" width="29.7109375" style="4" customWidth="1"/>
    <col min="8183" max="8183" width="11.42578125" style="4" customWidth="1"/>
    <col min="8184" max="8184" width="7.5703125" style="4" customWidth="1"/>
    <col min="8185" max="8185" width="11.7109375" style="4" customWidth="1"/>
    <col min="8186" max="8186" width="7.140625" style="4" customWidth="1"/>
    <col min="8187" max="8187" width="0" style="4" hidden="1" customWidth="1"/>
    <col min="8188" max="8189" width="19.140625" style="4" customWidth="1"/>
    <col min="8190" max="8190" width="20.42578125" style="4" customWidth="1"/>
    <col min="8191" max="8191" width="20.85546875" style="4" customWidth="1"/>
    <col min="8192" max="8193" width="22" style="4" customWidth="1"/>
    <col min="8194" max="8194" width="0" style="4" hidden="1" customWidth="1"/>
    <col min="8195" max="8195" width="27.28515625" style="4" customWidth="1"/>
    <col min="8196" max="8196" width="18.140625" style="4" bestFit="1" customWidth="1"/>
    <col min="8197" max="8197" width="11.42578125" style="4" bestFit="1" customWidth="1"/>
    <col min="8198" max="8198" width="11.5703125" style="4" bestFit="1" customWidth="1"/>
    <col min="8199" max="8434" width="9.140625" style="4"/>
    <col min="8435" max="8435" width="0" style="4" hidden="1" customWidth="1"/>
    <col min="8436" max="8436" width="21.7109375" style="4" customWidth="1"/>
    <col min="8437" max="8437" width="48.140625" style="4" customWidth="1"/>
    <col min="8438" max="8438" width="29.7109375" style="4" customWidth="1"/>
    <col min="8439" max="8439" width="11.42578125" style="4" customWidth="1"/>
    <col min="8440" max="8440" width="7.5703125" style="4" customWidth="1"/>
    <col min="8441" max="8441" width="11.7109375" style="4" customWidth="1"/>
    <col min="8442" max="8442" width="7.140625" style="4" customWidth="1"/>
    <col min="8443" max="8443" width="0" style="4" hidden="1" customWidth="1"/>
    <col min="8444" max="8445" width="19.140625" style="4" customWidth="1"/>
    <col min="8446" max="8446" width="20.42578125" style="4" customWidth="1"/>
    <col min="8447" max="8447" width="20.85546875" style="4" customWidth="1"/>
    <col min="8448" max="8449" width="22" style="4" customWidth="1"/>
    <col min="8450" max="8450" width="0" style="4" hidden="1" customWidth="1"/>
    <col min="8451" max="8451" width="27.28515625" style="4" customWidth="1"/>
    <col min="8452" max="8452" width="18.140625" style="4" bestFit="1" customWidth="1"/>
    <col min="8453" max="8453" width="11.42578125" style="4" bestFit="1" customWidth="1"/>
    <col min="8454" max="8454" width="11.5703125" style="4" bestFit="1" customWidth="1"/>
    <col min="8455" max="8690" width="9.140625" style="4"/>
    <col min="8691" max="8691" width="0" style="4" hidden="1" customWidth="1"/>
    <col min="8692" max="8692" width="21.7109375" style="4" customWidth="1"/>
    <col min="8693" max="8693" width="48.140625" style="4" customWidth="1"/>
    <col min="8694" max="8694" width="29.7109375" style="4" customWidth="1"/>
    <col min="8695" max="8695" width="11.42578125" style="4" customWidth="1"/>
    <col min="8696" max="8696" width="7.5703125" style="4" customWidth="1"/>
    <col min="8697" max="8697" width="11.7109375" style="4" customWidth="1"/>
    <col min="8698" max="8698" width="7.140625" style="4" customWidth="1"/>
    <col min="8699" max="8699" width="0" style="4" hidden="1" customWidth="1"/>
    <col min="8700" max="8701" width="19.140625" style="4" customWidth="1"/>
    <col min="8702" max="8702" width="20.42578125" style="4" customWidth="1"/>
    <col min="8703" max="8703" width="20.85546875" style="4" customWidth="1"/>
    <col min="8704" max="8705" width="22" style="4" customWidth="1"/>
    <col min="8706" max="8706" width="0" style="4" hidden="1" customWidth="1"/>
    <col min="8707" max="8707" width="27.28515625" style="4" customWidth="1"/>
    <col min="8708" max="8708" width="18.140625" style="4" bestFit="1" customWidth="1"/>
    <col min="8709" max="8709" width="11.42578125" style="4" bestFit="1" customWidth="1"/>
    <col min="8710" max="8710" width="11.5703125" style="4" bestFit="1" customWidth="1"/>
    <col min="8711" max="8946" width="9.140625" style="4"/>
    <col min="8947" max="8947" width="0" style="4" hidden="1" customWidth="1"/>
    <col min="8948" max="8948" width="21.7109375" style="4" customWidth="1"/>
    <col min="8949" max="8949" width="48.140625" style="4" customWidth="1"/>
    <col min="8950" max="8950" width="29.7109375" style="4" customWidth="1"/>
    <col min="8951" max="8951" width="11.42578125" style="4" customWidth="1"/>
    <col min="8952" max="8952" width="7.5703125" style="4" customWidth="1"/>
    <col min="8953" max="8953" width="11.7109375" style="4" customWidth="1"/>
    <col min="8954" max="8954" width="7.140625" style="4" customWidth="1"/>
    <col min="8955" max="8955" width="0" style="4" hidden="1" customWidth="1"/>
    <col min="8956" max="8957" width="19.140625" style="4" customWidth="1"/>
    <col min="8958" max="8958" width="20.42578125" style="4" customWidth="1"/>
    <col min="8959" max="8959" width="20.85546875" style="4" customWidth="1"/>
    <col min="8960" max="8961" width="22" style="4" customWidth="1"/>
    <col min="8962" max="8962" width="0" style="4" hidden="1" customWidth="1"/>
    <col min="8963" max="8963" width="27.28515625" style="4" customWidth="1"/>
    <col min="8964" max="8964" width="18.140625" style="4" bestFit="1" customWidth="1"/>
    <col min="8965" max="8965" width="11.42578125" style="4" bestFit="1" customWidth="1"/>
    <col min="8966" max="8966" width="11.5703125" style="4" bestFit="1" customWidth="1"/>
    <col min="8967" max="9202" width="9.140625" style="4"/>
    <col min="9203" max="9203" width="0" style="4" hidden="1" customWidth="1"/>
    <col min="9204" max="9204" width="21.7109375" style="4" customWidth="1"/>
    <col min="9205" max="9205" width="48.140625" style="4" customWidth="1"/>
    <col min="9206" max="9206" width="29.7109375" style="4" customWidth="1"/>
    <col min="9207" max="9207" width="11.42578125" style="4" customWidth="1"/>
    <col min="9208" max="9208" width="7.5703125" style="4" customWidth="1"/>
    <col min="9209" max="9209" width="11.7109375" style="4" customWidth="1"/>
    <col min="9210" max="9210" width="7.140625" style="4" customWidth="1"/>
    <col min="9211" max="9211" width="0" style="4" hidden="1" customWidth="1"/>
    <col min="9212" max="9213" width="19.140625" style="4" customWidth="1"/>
    <col min="9214" max="9214" width="20.42578125" style="4" customWidth="1"/>
    <col min="9215" max="9215" width="20.85546875" style="4" customWidth="1"/>
    <col min="9216" max="9217" width="22" style="4" customWidth="1"/>
    <col min="9218" max="9218" width="0" style="4" hidden="1" customWidth="1"/>
    <col min="9219" max="9219" width="27.28515625" style="4" customWidth="1"/>
    <col min="9220" max="9220" width="18.140625" style="4" bestFit="1" customWidth="1"/>
    <col min="9221" max="9221" width="11.42578125" style="4" bestFit="1" customWidth="1"/>
    <col min="9222" max="9222" width="11.5703125" style="4" bestFit="1" customWidth="1"/>
    <col min="9223" max="9458" width="9.140625" style="4"/>
    <col min="9459" max="9459" width="0" style="4" hidden="1" customWidth="1"/>
    <col min="9460" max="9460" width="21.7109375" style="4" customWidth="1"/>
    <col min="9461" max="9461" width="48.140625" style="4" customWidth="1"/>
    <col min="9462" max="9462" width="29.7109375" style="4" customWidth="1"/>
    <col min="9463" max="9463" width="11.42578125" style="4" customWidth="1"/>
    <col min="9464" max="9464" width="7.5703125" style="4" customWidth="1"/>
    <col min="9465" max="9465" width="11.7109375" style="4" customWidth="1"/>
    <col min="9466" max="9466" width="7.140625" style="4" customWidth="1"/>
    <col min="9467" max="9467" width="0" style="4" hidden="1" customWidth="1"/>
    <col min="9468" max="9469" width="19.140625" style="4" customWidth="1"/>
    <col min="9470" max="9470" width="20.42578125" style="4" customWidth="1"/>
    <col min="9471" max="9471" width="20.85546875" style="4" customWidth="1"/>
    <col min="9472" max="9473" width="22" style="4" customWidth="1"/>
    <col min="9474" max="9474" width="0" style="4" hidden="1" customWidth="1"/>
    <col min="9475" max="9475" width="27.28515625" style="4" customWidth="1"/>
    <col min="9476" max="9476" width="18.140625" style="4" bestFit="1" customWidth="1"/>
    <col min="9477" max="9477" width="11.42578125" style="4" bestFit="1" customWidth="1"/>
    <col min="9478" max="9478" width="11.5703125" style="4" bestFit="1" customWidth="1"/>
    <col min="9479" max="9714" width="9.140625" style="4"/>
    <col min="9715" max="9715" width="0" style="4" hidden="1" customWidth="1"/>
    <col min="9716" max="9716" width="21.7109375" style="4" customWidth="1"/>
    <col min="9717" max="9717" width="48.140625" style="4" customWidth="1"/>
    <col min="9718" max="9718" width="29.7109375" style="4" customWidth="1"/>
    <col min="9719" max="9719" width="11.42578125" style="4" customWidth="1"/>
    <col min="9720" max="9720" width="7.5703125" style="4" customWidth="1"/>
    <col min="9721" max="9721" width="11.7109375" style="4" customWidth="1"/>
    <col min="9722" max="9722" width="7.140625" style="4" customWidth="1"/>
    <col min="9723" max="9723" width="0" style="4" hidden="1" customWidth="1"/>
    <col min="9724" max="9725" width="19.140625" style="4" customWidth="1"/>
    <col min="9726" max="9726" width="20.42578125" style="4" customWidth="1"/>
    <col min="9727" max="9727" width="20.85546875" style="4" customWidth="1"/>
    <col min="9728" max="9729" width="22" style="4" customWidth="1"/>
    <col min="9730" max="9730" width="0" style="4" hidden="1" customWidth="1"/>
    <col min="9731" max="9731" width="27.28515625" style="4" customWidth="1"/>
    <col min="9732" max="9732" width="18.140625" style="4" bestFit="1" customWidth="1"/>
    <col min="9733" max="9733" width="11.42578125" style="4" bestFit="1" customWidth="1"/>
    <col min="9734" max="9734" width="11.5703125" style="4" bestFit="1" customWidth="1"/>
    <col min="9735" max="9970" width="9.140625" style="4"/>
    <col min="9971" max="9971" width="0" style="4" hidden="1" customWidth="1"/>
    <col min="9972" max="9972" width="21.7109375" style="4" customWidth="1"/>
    <col min="9973" max="9973" width="48.140625" style="4" customWidth="1"/>
    <col min="9974" max="9974" width="29.7109375" style="4" customWidth="1"/>
    <col min="9975" max="9975" width="11.42578125" style="4" customWidth="1"/>
    <col min="9976" max="9976" width="7.5703125" style="4" customWidth="1"/>
    <col min="9977" max="9977" width="11.7109375" style="4" customWidth="1"/>
    <col min="9978" max="9978" width="7.140625" style="4" customWidth="1"/>
    <col min="9979" max="9979" width="0" style="4" hidden="1" customWidth="1"/>
    <col min="9980" max="9981" width="19.140625" style="4" customWidth="1"/>
    <col min="9982" max="9982" width="20.42578125" style="4" customWidth="1"/>
    <col min="9983" max="9983" width="20.85546875" style="4" customWidth="1"/>
    <col min="9984" max="9985" width="22" style="4" customWidth="1"/>
    <col min="9986" max="9986" width="0" style="4" hidden="1" customWidth="1"/>
    <col min="9987" max="9987" width="27.28515625" style="4" customWidth="1"/>
    <col min="9988" max="9988" width="18.140625" style="4" bestFit="1" customWidth="1"/>
    <col min="9989" max="9989" width="11.42578125" style="4" bestFit="1" customWidth="1"/>
    <col min="9990" max="9990" width="11.5703125" style="4" bestFit="1" customWidth="1"/>
    <col min="9991" max="10226" width="9.140625" style="4"/>
    <col min="10227" max="10227" width="0" style="4" hidden="1" customWidth="1"/>
    <col min="10228" max="10228" width="21.7109375" style="4" customWidth="1"/>
    <col min="10229" max="10229" width="48.140625" style="4" customWidth="1"/>
    <col min="10230" max="10230" width="29.7109375" style="4" customWidth="1"/>
    <col min="10231" max="10231" width="11.42578125" style="4" customWidth="1"/>
    <col min="10232" max="10232" width="7.5703125" style="4" customWidth="1"/>
    <col min="10233" max="10233" width="11.7109375" style="4" customWidth="1"/>
    <col min="10234" max="10234" width="7.140625" style="4" customWidth="1"/>
    <col min="10235" max="10235" width="0" style="4" hidden="1" customWidth="1"/>
    <col min="10236" max="10237" width="19.140625" style="4" customWidth="1"/>
    <col min="10238" max="10238" width="20.42578125" style="4" customWidth="1"/>
    <col min="10239" max="10239" width="20.85546875" style="4" customWidth="1"/>
    <col min="10240" max="10241" width="22" style="4" customWidth="1"/>
    <col min="10242" max="10242" width="0" style="4" hidden="1" customWidth="1"/>
    <col min="10243" max="10243" width="27.28515625" style="4" customWidth="1"/>
    <col min="10244" max="10244" width="18.140625" style="4" bestFit="1" customWidth="1"/>
    <col min="10245" max="10245" width="11.42578125" style="4" bestFit="1" customWidth="1"/>
    <col min="10246" max="10246" width="11.5703125" style="4" bestFit="1" customWidth="1"/>
    <col min="10247" max="10482" width="9.140625" style="4"/>
    <col min="10483" max="10483" width="0" style="4" hidden="1" customWidth="1"/>
    <col min="10484" max="10484" width="21.7109375" style="4" customWidth="1"/>
    <col min="10485" max="10485" width="48.140625" style="4" customWidth="1"/>
    <col min="10486" max="10486" width="29.7109375" style="4" customWidth="1"/>
    <col min="10487" max="10487" width="11.42578125" style="4" customWidth="1"/>
    <col min="10488" max="10488" width="7.5703125" style="4" customWidth="1"/>
    <col min="10489" max="10489" width="11.7109375" style="4" customWidth="1"/>
    <col min="10490" max="10490" width="7.140625" style="4" customWidth="1"/>
    <col min="10491" max="10491" width="0" style="4" hidden="1" customWidth="1"/>
    <col min="10492" max="10493" width="19.140625" style="4" customWidth="1"/>
    <col min="10494" max="10494" width="20.42578125" style="4" customWidth="1"/>
    <col min="10495" max="10495" width="20.85546875" style="4" customWidth="1"/>
    <col min="10496" max="10497" width="22" style="4" customWidth="1"/>
    <col min="10498" max="10498" width="0" style="4" hidden="1" customWidth="1"/>
    <col min="10499" max="10499" width="27.28515625" style="4" customWidth="1"/>
    <col min="10500" max="10500" width="18.140625" style="4" bestFit="1" customWidth="1"/>
    <col min="10501" max="10501" width="11.42578125" style="4" bestFit="1" customWidth="1"/>
    <col min="10502" max="10502" width="11.5703125" style="4" bestFit="1" customWidth="1"/>
    <col min="10503" max="10738" width="9.140625" style="4"/>
    <col min="10739" max="10739" width="0" style="4" hidden="1" customWidth="1"/>
    <col min="10740" max="10740" width="21.7109375" style="4" customWidth="1"/>
    <col min="10741" max="10741" width="48.140625" style="4" customWidth="1"/>
    <col min="10742" max="10742" width="29.7109375" style="4" customWidth="1"/>
    <col min="10743" max="10743" width="11.42578125" style="4" customWidth="1"/>
    <col min="10744" max="10744" width="7.5703125" style="4" customWidth="1"/>
    <col min="10745" max="10745" width="11.7109375" style="4" customWidth="1"/>
    <col min="10746" max="10746" width="7.140625" style="4" customWidth="1"/>
    <col min="10747" max="10747" width="0" style="4" hidden="1" customWidth="1"/>
    <col min="10748" max="10749" width="19.140625" style="4" customWidth="1"/>
    <col min="10750" max="10750" width="20.42578125" style="4" customWidth="1"/>
    <col min="10751" max="10751" width="20.85546875" style="4" customWidth="1"/>
    <col min="10752" max="10753" width="22" style="4" customWidth="1"/>
    <col min="10754" max="10754" width="0" style="4" hidden="1" customWidth="1"/>
    <col min="10755" max="10755" width="27.28515625" style="4" customWidth="1"/>
    <col min="10756" max="10756" width="18.140625" style="4" bestFit="1" customWidth="1"/>
    <col min="10757" max="10757" width="11.42578125" style="4" bestFit="1" customWidth="1"/>
    <col min="10758" max="10758" width="11.5703125" style="4" bestFit="1" customWidth="1"/>
    <col min="10759" max="10994" width="9.140625" style="4"/>
    <col min="10995" max="10995" width="0" style="4" hidden="1" customWidth="1"/>
    <col min="10996" max="10996" width="21.7109375" style="4" customWidth="1"/>
    <col min="10997" max="10997" width="48.140625" style="4" customWidth="1"/>
    <col min="10998" max="10998" width="29.7109375" style="4" customWidth="1"/>
    <col min="10999" max="10999" width="11.42578125" style="4" customWidth="1"/>
    <col min="11000" max="11000" width="7.5703125" style="4" customWidth="1"/>
    <col min="11001" max="11001" width="11.7109375" style="4" customWidth="1"/>
    <col min="11002" max="11002" width="7.140625" style="4" customWidth="1"/>
    <col min="11003" max="11003" width="0" style="4" hidden="1" customWidth="1"/>
    <col min="11004" max="11005" width="19.140625" style="4" customWidth="1"/>
    <col min="11006" max="11006" width="20.42578125" style="4" customWidth="1"/>
    <col min="11007" max="11007" width="20.85546875" style="4" customWidth="1"/>
    <col min="11008" max="11009" width="22" style="4" customWidth="1"/>
    <col min="11010" max="11010" width="0" style="4" hidden="1" customWidth="1"/>
    <col min="11011" max="11011" width="27.28515625" style="4" customWidth="1"/>
    <col min="11012" max="11012" width="18.140625" style="4" bestFit="1" customWidth="1"/>
    <col min="11013" max="11013" width="11.42578125" style="4" bestFit="1" customWidth="1"/>
    <col min="11014" max="11014" width="11.5703125" style="4" bestFit="1" customWidth="1"/>
    <col min="11015" max="11250" width="9.140625" style="4"/>
    <col min="11251" max="11251" width="0" style="4" hidden="1" customWidth="1"/>
    <col min="11252" max="11252" width="21.7109375" style="4" customWidth="1"/>
    <col min="11253" max="11253" width="48.140625" style="4" customWidth="1"/>
    <col min="11254" max="11254" width="29.7109375" style="4" customWidth="1"/>
    <col min="11255" max="11255" width="11.42578125" style="4" customWidth="1"/>
    <col min="11256" max="11256" width="7.5703125" style="4" customWidth="1"/>
    <col min="11257" max="11257" width="11.7109375" style="4" customWidth="1"/>
    <col min="11258" max="11258" width="7.140625" style="4" customWidth="1"/>
    <col min="11259" max="11259" width="0" style="4" hidden="1" customWidth="1"/>
    <col min="11260" max="11261" width="19.140625" style="4" customWidth="1"/>
    <col min="11262" max="11262" width="20.42578125" style="4" customWidth="1"/>
    <col min="11263" max="11263" width="20.85546875" style="4" customWidth="1"/>
    <col min="11264" max="11265" width="22" style="4" customWidth="1"/>
    <col min="11266" max="11266" width="0" style="4" hidden="1" customWidth="1"/>
    <col min="11267" max="11267" width="27.28515625" style="4" customWidth="1"/>
    <col min="11268" max="11268" width="18.140625" style="4" bestFit="1" customWidth="1"/>
    <col min="11269" max="11269" width="11.42578125" style="4" bestFit="1" customWidth="1"/>
    <col min="11270" max="11270" width="11.5703125" style="4" bestFit="1" customWidth="1"/>
    <col min="11271" max="11506" width="9.140625" style="4"/>
    <col min="11507" max="11507" width="0" style="4" hidden="1" customWidth="1"/>
    <col min="11508" max="11508" width="21.7109375" style="4" customWidth="1"/>
    <col min="11509" max="11509" width="48.140625" style="4" customWidth="1"/>
    <col min="11510" max="11510" width="29.7109375" style="4" customWidth="1"/>
    <col min="11511" max="11511" width="11.42578125" style="4" customWidth="1"/>
    <col min="11512" max="11512" width="7.5703125" style="4" customWidth="1"/>
    <col min="11513" max="11513" width="11.7109375" style="4" customWidth="1"/>
    <col min="11514" max="11514" width="7.140625" style="4" customWidth="1"/>
    <col min="11515" max="11515" width="0" style="4" hidden="1" customWidth="1"/>
    <col min="11516" max="11517" width="19.140625" style="4" customWidth="1"/>
    <col min="11518" max="11518" width="20.42578125" style="4" customWidth="1"/>
    <col min="11519" max="11519" width="20.85546875" style="4" customWidth="1"/>
    <col min="11520" max="11521" width="22" style="4" customWidth="1"/>
    <col min="11522" max="11522" width="0" style="4" hidden="1" customWidth="1"/>
    <col min="11523" max="11523" width="27.28515625" style="4" customWidth="1"/>
    <col min="11524" max="11524" width="18.140625" style="4" bestFit="1" customWidth="1"/>
    <col min="11525" max="11525" width="11.42578125" style="4" bestFit="1" customWidth="1"/>
    <col min="11526" max="11526" width="11.5703125" style="4" bestFit="1" customWidth="1"/>
    <col min="11527" max="11762" width="9.140625" style="4"/>
    <col min="11763" max="11763" width="0" style="4" hidden="1" customWidth="1"/>
    <col min="11764" max="11764" width="21.7109375" style="4" customWidth="1"/>
    <col min="11765" max="11765" width="48.140625" style="4" customWidth="1"/>
    <col min="11766" max="11766" width="29.7109375" style="4" customWidth="1"/>
    <col min="11767" max="11767" width="11.42578125" style="4" customWidth="1"/>
    <col min="11768" max="11768" width="7.5703125" style="4" customWidth="1"/>
    <col min="11769" max="11769" width="11.7109375" style="4" customWidth="1"/>
    <col min="11770" max="11770" width="7.140625" style="4" customWidth="1"/>
    <col min="11771" max="11771" width="0" style="4" hidden="1" customWidth="1"/>
    <col min="11772" max="11773" width="19.140625" style="4" customWidth="1"/>
    <col min="11774" max="11774" width="20.42578125" style="4" customWidth="1"/>
    <col min="11775" max="11775" width="20.85546875" style="4" customWidth="1"/>
    <col min="11776" max="11777" width="22" style="4" customWidth="1"/>
    <col min="11778" max="11778" width="0" style="4" hidden="1" customWidth="1"/>
    <col min="11779" max="11779" width="27.28515625" style="4" customWidth="1"/>
    <col min="11780" max="11780" width="18.140625" style="4" bestFit="1" customWidth="1"/>
    <col min="11781" max="11781" width="11.42578125" style="4" bestFit="1" customWidth="1"/>
    <col min="11782" max="11782" width="11.5703125" style="4" bestFit="1" customWidth="1"/>
    <col min="11783" max="12018" width="9.140625" style="4"/>
    <col min="12019" max="12019" width="0" style="4" hidden="1" customWidth="1"/>
    <col min="12020" max="12020" width="21.7109375" style="4" customWidth="1"/>
    <col min="12021" max="12021" width="48.140625" style="4" customWidth="1"/>
    <col min="12022" max="12022" width="29.7109375" style="4" customWidth="1"/>
    <col min="12023" max="12023" width="11.42578125" style="4" customWidth="1"/>
    <col min="12024" max="12024" width="7.5703125" style="4" customWidth="1"/>
    <col min="12025" max="12025" width="11.7109375" style="4" customWidth="1"/>
    <col min="12026" max="12026" width="7.140625" style="4" customWidth="1"/>
    <col min="12027" max="12027" width="0" style="4" hidden="1" customWidth="1"/>
    <col min="12028" max="12029" width="19.140625" style="4" customWidth="1"/>
    <col min="12030" max="12030" width="20.42578125" style="4" customWidth="1"/>
    <col min="12031" max="12031" width="20.85546875" style="4" customWidth="1"/>
    <col min="12032" max="12033" width="22" style="4" customWidth="1"/>
    <col min="12034" max="12034" width="0" style="4" hidden="1" customWidth="1"/>
    <col min="12035" max="12035" width="27.28515625" style="4" customWidth="1"/>
    <col min="12036" max="12036" width="18.140625" style="4" bestFit="1" customWidth="1"/>
    <col min="12037" max="12037" width="11.42578125" style="4" bestFit="1" customWidth="1"/>
    <col min="12038" max="12038" width="11.5703125" style="4" bestFit="1" customWidth="1"/>
    <col min="12039" max="12274" width="9.140625" style="4"/>
    <col min="12275" max="12275" width="0" style="4" hidden="1" customWidth="1"/>
    <col min="12276" max="12276" width="21.7109375" style="4" customWidth="1"/>
    <col min="12277" max="12277" width="48.140625" style="4" customWidth="1"/>
    <col min="12278" max="12278" width="29.7109375" style="4" customWidth="1"/>
    <col min="12279" max="12279" width="11.42578125" style="4" customWidth="1"/>
    <col min="12280" max="12280" width="7.5703125" style="4" customWidth="1"/>
    <col min="12281" max="12281" width="11.7109375" style="4" customWidth="1"/>
    <col min="12282" max="12282" width="7.140625" style="4" customWidth="1"/>
    <col min="12283" max="12283" width="0" style="4" hidden="1" customWidth="1"/>
    <col min="12284" max="12285" width="19.140625" style="4" customWidth="1"/>
    <col min="12286" max="12286" width="20.42578125" style="4" customWidth="1"/>
    <col min="12287" max="12287" width="20.85546875" style="4" customWidth="1"/>
    <col min="12288" max="12289" width="22" style="4" customWidth="1"/>
    <col min="12290" max="12290" width="0" style="4" hidden="1" customWidth="1"/>
    <col min="12291" max="12291" width="27.28515625" style="4" customWidth="1"/>
    <col min="12292" max="12292" width="18.140625" style="4" bestFit="1" customWidth="1"/>
    <col min="12293" max="12293" width="11.42578125" style="4" bestFit="1" customWidth="1"/>
    <col min="12294" max="12294" width="11.5703125" style="4" bestFit="1" customWidth="1"/>
    <col min="12295" max="12530" width="9.140625" style="4"/>
    <col min="12531" max="12531" width="0" style="4" hidden="1" customWidth="1"/>
    <col min="12532" max="12532" width="21.7109375" style="4" customWidth="1"/>
    <col min="12533" max="12533" width="48.140625" style="4" customWidth="1"/>
    <col min="12534" max="12534" width="29.7109375" style="4" customWidth="1"/>
    <col min="12535" max="12535" width="11.42578125" style="4" customWidth="1"/>
    <col min="12536" max="12536" width="7.5703125" style="4" customWidth="1"/>
    <col min="12537" max="12537" width="11.7109375" style="4" customWidth="1"/>
    <col min="12538" max="12538" width="7.140625" style="4" customWidth="1"/>
    <col min="12539" max="12539" width="0" style="4" hidden="1" customWidth="1"/>
    <col min="12540" max="12541" width="19.140625" style="4" customWidth="1"/>
    <col min="12542" max="12542" width="20.42578125" style="4" customWidth="1"/>
    <col min="12543" max="12543" width="20.85546875" style="4" customWidth="1"/>
    <col min="12544" max="12545" width="22" style="4" customWidth="1"/>
    <col min="12546" max="12546" width="0" style="4" hidden="1" customWidth="1"/>
    <col min="12547" max="12547" width="27.28515625" style="4" customWidth="1"/>
    <col min="12548" max="12548" width="18.140625" style="4" bestFit="1" customWidth="1"/>
    <col min="12549" max="12549" width="11.42578125" style="4" bestFit="1" customWidth="1"/>
    <col min="12550" max="12550" width="11.5703125" style="4" bestFit="1" customWidth="1"/>
    <col min="12551" max="12786" width="9.140625" style="4"/>
    <col min="12787" max="12787" width="0" style="4" hidden="1" customWidth="1"/>
    <col min="12788" max="12788" width="21.7109375" style="4" customWidth="1"/>
    <col min="12789" max="12789" width="48.140625" style="4" customWidth="1"/>
    <col min="12790" max="12790" width="29.7109375" style="4" customWidth="1"/>
    <col min="12791" max="12791" width="11.42578125" style="4" customWidth="1"/>
    <col min="12792" max="12792" width="7.5703125" style="4" customWidth="1"/>
    <col min="12793" max="12793" width="11.7109375" style="4" customWidth="1"/>
    <col min="12794" max="12794" width="7.140625" style="4" customWidth="1"/>
    <col min="12795" max="12795" width="0" style="4" hidden="1" customWidth="1"/>
    <col min="12796" max="12797" width="19.140625" style="4" customWidth="1"/>
    <col min="12798" max="12798" width="20.42578125" style="4" customWidth="1"/>
    <col min="12799" max="12799" width="20.85546875" style="4" customWidth="1"/>
    <col min="12800" max="12801" width="22" style="4" customWidth="1"/>
    <col min="12802" max="12802" width="0" style="4" hidden="1" customWidth="1"/>
    <col min="12803" max="12803" width="27.28515625" style="4" customWidth="1"/>
    <col min="12804" max="12804" width="18.140625" style="4" bestFit="1" customWidth="1"/>
    <col min="12805" max="12805" width="11.42578125" style="4" bestFit="1" customWidth="1"/>
    <col min="12806" max="12806" width="11.5703125" style="4" bestFit="1" customWidth="1"/>
    <col min="12807" max="13042" width="9.140625" style="4"/>
    <col min="13043" max="13043" width="0" style="4" hidden="1" customWidth="1"/>
    <col min="13044" max="13044" width="21.7109375" style="4" customWidth="1"/>
    <col min="13045" max="13045" width="48.140625" style="4" customWidth="1"/>
    <col min="13046" max="13046" width="29.7109375" style="4" customWidth="1"/>
    <col min="13047" max="13047" width="11.42578125" style="4" customWidth="1"/>
    <col min="13048" max="13048" width="7.5703125" style="4" customWidth="1"/>
    <col min="13049" max="13049" width="11.7109375" style="4" customWidth="1"/>
    <col min="13050" max="13050" width="7.140625" style="4" customWidth="1"/>
    <col min="13051" max="13051" width="0" style="4" hidden="1" customWidth="1"/>
    <col min="13052" max="13053" width="19.140625" style="4" customWidth="1"/>
    <col min="13054" max="13054" width="20.42578125" style="4" customWidth="1"/>
    <col min="13055" max="13055" width="20.85546875" style="4" customWidth="1"/>
    <col min="13056" max="13057" width="22" style="4" customWidth="1"/>
    <col min="13058" max="13058" width="0" style="4" hidden="1" customWidth="1"/>
    <col min="13059" max="13059" width="27.28515625" style="4" customWidth="1"/>
    <col min="13060" max="13060" width="18.140625" style="4" bestFit="1" customWidth="1"/>
    <col min="13061" max="13061" width="11.42578125" style="4" bestFit="1" customWidth="1"/>
    <col min="13062" max="13062" width="11.5703125" style="4" bestFit="1" customWidth="1"/>
    <col min="13063" max="13298" width="9.140625" style="4"/>
    <col min="13299" max="13299" width="0" style="4" hidden="1" customWidth="1"/>
    <col min="13300" max="13300" width="21.7109375" style="4" customWidth="1"/>
    <col min="13301" max="13301" width="48.140625" style="4" customWidth="1"/>
    <col min="13302" max="13302" width="29.7109375" style="4" customWidth="1"/>
    <col min="13303" max="13303" width="11.42578125" style="4" customWidth="1"/>
    <col min="13304" max="13304" width="7.5703125" style="4" customWidth="1"/>
    <col min="13305" max="13305" width="11.7109375" style="4" customWidth="1"/>
    <col min="13306" max="13306" width="7.140625" style="4" customWidth="1"/>
    <col min="13307" max="13307" width="0" style="4" hidden="1" customWidth="1"/>
    <col min="13308" max="13309" width="19.140625" style="4" customWidth="1"/>
    <col min="13310" max="13310" width="20.42578125" style="4" customWidth="1"/>
    <col min="13311" max="13311" width="20.85546875" style="4" customWidth="1"/>
    <col min="13312" max="13313" width="22" style="4" customWidth="1"/>
    <col min="13314" max="13314" width="0" style="4" hidden="1" customWidth="1"/>
    <col min="13315" max="13315" width="27.28515625" style="4" customWidth="1"/>
    <col min="13316" max="13316" width="18.140625" style="4" bestFit="1" customWidth="1"/>
    <col min="13317" max="13317" width="11.42578125" style="4" bestFit="1" customWidth="1"/>
    <col min="13318" max="13318" width="11.5703125" style="4" bestFit="1" customWidth="1"/>
    <col min="13319" max="13554" width="9.140625" style="4"/>
    <col min="13555" max="13555" width="0" style="4" hidden="1" customWidth="1"/>
    <col min="13556" max="13556" width="21.7109375" style="4" customWidth="1"/>
    <col min="13557" max="13557" width="48.140625" style="4" customWidth="1"/>
    <col min="13558" max="13558" width="29.7109375" style="4" customWidth="1"/>
    <col min="13559" max="13559" width="11.42578125" style="4" customWidth="1"/>
    <col min="13560" max="13560" width="7.5703125" style="4" customWidth="1"/>
    <col min="13561" max="13561" width="11.7109375" style="4" customWidth="1"/>
    <col min="13562" max="13562" width="7.140625" style="4" customWidth="1"/>
    <col min="13563" max="13563" width="0" style="4" hidden="1" customWidth="1"/>
    <col min="13564" max="13565" width="19.140625" style="4" customWidth="1"/>
    <col min="13566" max="13566" width="20.42578125" style="4" customWidth="1"/>
    <col min="13567" max="13567" width="20.85546875" style="4" customWidth="1"/>
    <col min="13568" max="13569" width="22" style="4" customWidth="1"/>
    <col min="13570" max="13570" width="0" style="4" hidden="1" customWidth="1"/>
    <col min="13571" max="13571" width="27.28515625" style="4" customWidth="1"/>
    <col min="13572" max="13572" width="18.140625" style="4" bestFit="1" customWidth="1"/>
    <col min="13573" max="13573" width="11.42578125" style="4" bestFit="1" customWidth="1"/>
    <col min="13574" max="13574" width="11.5703125" style="4" bestFit="1" customWidth="1"/>
    <col min="13575" max="13810" width="9.140625" style="4"/>
    <col min="13811" max="13811" width="0" style="4" hidden="1" customWidth="1"/>
    <col min="13812" max="13812" width="21.7109375" style="4" customWidth="1"/>
    <col min="13813" max="13813" width="48.140625" style="4" customWidth="1"/>
    <col min="13814" max="13814" width="29.7109375" style="4" customWidth="1"/>
    <col min="13815" max="13815" width="11.42578125" style="4" customWidth="1"/>
    <col min="13816" max="13816" width="7.5703125" style="4" customWidth="1"/>
    <col min="13817" max="13817" width="11.7109375" style="4" customWidth="1"/>
    <col min="13818" max="13818" width="7.140625" style="4" customWidth="1"/>
    <col min="13819" max="13819" width="0" style="4" hidden="1" customWidth="1"/>
    <col min="13820" max="13821" width="19.140625" style="4" customWidth="1"/>
    <col min="13822" max="13822" width="20.42578125" style="4" customWidth="1"/>
    <col min="13823" max="13823" width="20.85546875" style="4" customWidth="1"/>
    <col min="13824" max="13825" width="22" style="4" customWidth="1"/>
    <col min="13826" max="13826" width="0" style="4" hidden="1" customWidth="1"/>
    <col min="13827" max="13827" width="27.28515625" style="4" customWidth="1"/>
    <col min="13828" max="13828" width="18.140625" style="4" bestFit="1" customWidth="1"/>
    <col min="13829" max="13829" width="11.42578125" style="4" bestFit="1" customWidth="1"/>
    <col min="13830" max="13830" width="11.5703125" style="4" bestFit="1" customWidth="1"/>
    <col min="13831" max="14066" width="9.140625" style="4"/>
    <col min="14067" max="14067" width="0" style="4" hidden="1" customWidth="1"/>
    <col min="14068" max="14068" width="21.7109375" style="4" customWidth="1"/>
    <col min="14069" max="14069" width="48.140625" style="4" customWidth="1"/>
    <col min="14070" max="14070" width="29.7109375" style="4" customWidth="1"/>
    <col min="14071" max="14071" width="11.42578125" style="4" customWidth="1"/>
    <col min="14072" max="14072" width="7.5703125" style="4" customWidth="1"/>
    <col min="14073" max="14073" width="11.7109375" style="4" customWidth="1"/>
    <col min="14074" max="14074" width="7.140625" style="4" customWidth="1"/>
    <col min="14075" max="14075" width="0" style="4" hidden="1" customWidth="1"/>
    <col min="14076" max="14077" width="19.140625" style="4" customWidth="1"/>
    <col min="14078" max="14078" width="20.42578125" style="4" customWidth="1"/>
    <col min="14079" max="14079" width="20.85546875" style="4" customWidth="1"/>
    <col min="14080" max="14081" width="22" style="4" customWidth="1"/>
    <col min="14082" max="14082" width="0" style="4" hidden="1" customWidth="1"/>
    <col min="14083" max="14083" width="27.28515625" style="4" customWidth="1"/>
    <col min="14084" max="14084" width="18.140625" style="4" bestFit="1" customWidth="1"/>
    <col min="14085" max="14085" width="11.42578125" style="4" bestFit="1" customWidth="1"/>
    <col min="14086" max="14086" width="11.5703125" style="4" bestFit="1" customWidth="1"/>
    <col min="14087" max="14322" width="9.140625" style="4"/>
    <col min="14323" max="14323" width="0" style="4" hidden="1" customWidth="1"/>
    <col min="14324" max="14324" width="21.7109375" style="4" customWidth="1"/>
    <col min="14325" max="14325" width="48.140625" style="4" customWidth="1"/>
    <col min="14326" max="14326" width="29.7109375" style="4" customWidth="1"/>
    <col min="14327" max="14327" width="11.42578125" style="4" customWidth="1"/>
    <col min="14328" max="14328" width="7.5703125" style="4" customWidth="1"/>
    <col min="14329" max="14329" width="11.7109375" style="4" customWidth="1"/>
    <col min="14330" max="14330" width="7.140625" style="4" customWidth="1"/>
    <col min="14331" max="14331" width="0" style="4" hidden="1" customWidth="1"/>
    <col min="14332" max="14333" width="19.140625" style="4" customWidth="1"/>
    <col min="14334" max="14334" width="20.42578125" style="4" customWidth="1"/>
    <col min="14335" max="14335" width="20.85546875" style="4" customWidth="1"/>
    <col min="14336" max="14337" width="22" style="4" customWidth="1"/>
    <col min="14338" max="14338" width="0" style="4" hidden="1" customWidth="1"/>
    <col min="14339" max="14339" width="27.28515625" style="4" customWidth="1"/>
    <col min="14340" max="14340" width="18.140625" style="4" bestFit="1" customWidth="1"/>
    <col min="14341" max="14341" width="11.42578125" style="4" bestFit="1" customWidth="1"/>
    <col min="14342" max="14342" width="11.5703125" style="4" bestFit="1" customWidth="1"/>
    <col min="14343" max="14578" width="9.140625" style="4"/>
    <col min="14579" max="14579" width="0" style="4" hidden="1" customWidth="1"/>
    <col min="14580" max="14580" width="21.7109375" style="4" customWidth="1"/>
    <col min="14581" max="14581" width="48.140625" style="4" customWidth="1"/>
    <col min="14582" max="14582" width="29.7109375" style="4" customWidth="1"/>
    <col min="14583" max="14583" width="11.42578125" style="4" customWidth="1"/>
    <col min="14584" max="14584" width="7.5703125" style="4" customWidth="1"/>
    <col min="14585" max="14585" width="11.7109375" style="4" customWidth="1"/>
    <col min="14586" max="14586" width="7.140625" style="4" customWidth="1"/>
    <col min="14587" max="14587" width="0" style="4" hidden="1" customWidth="1"/>
    <col min="14588" max="14589" width="19.140625" style="4" customWidth="1"/>
    <col min="14590" max="14590" width="20.42578125" style="4" customWidth="1"/>
    <col min="14591" max="14591" width="20.85546875" style="4" customWidth="1"/>
    <col min="14592" max="14593" width="22" style="4" customWidth="1"/>
    <col min="14594" max="14594" width="0" style="4" hidden="1" customWidth="1"/>
    <col min="14595" max="14595" width="27.28515625" style="4" customWidth="1"/>
    <col min="14596" max="14596" width="18.140625" style="4" bestFit="1" customWidth="1"/>
    <col min="14597" max="14597" width="11.42578125" style="4" bestFit="1" customWidth="1"/>
    <col min="14598" max="14598" width="11.5703125" style="4" bestFit="1" customWidth="1"/>
    <col min="14599" max="14834" width="9.140625" style="4"/>
    <col min="14835" max="14835" width="0" style="4" hidden="1" customWidth="1"/>
    <col min="14836" max="14836" width="21.7109375" style="4" customWidth="1"/>
    <col min="14837" max="14837" width="48.140625" style="4" customWidth="1"/>
    <col min="14838" max="14838" width="29.7109375" style="4" customWidth="1"/>
    <col min="14839" max="14839" width="11.42578125" style="4" customWidth="1"/>
    <col min="14840" max="14840" width="7.5703125" style="4" customWidth="1"/>
    <col min="14841" max="14841" width="11.7109375" style="4" customWidth="1"/>
    <col min="14842" max="14842" width="7.140625" style="4" customWidth="1"/>
    <col min="14843" max="14843" width="0" style="4" hidden="1" customWidth="1"/>
    <col min="14844" max="14845" width="19.140625" style="4" customWidth="1"/>
    <col min="14846" max="14846" width="20.42578125" style="4" customWidth="1"/>
    <col min="14847" max="14847" width="20.85546875" style="4" customWidth="1"/>
    <col min="14848" max="14849" width="22" style="4" customWidth="1"/>
    <col min="14850" max="14850" width="0" style="4" hidden="1" customWidth="1"/>
    <col min="14851" max="14851" width="27.28515625" style="4" customWidth="1"/>
    <col min="14852" max="14852" width="18.140625" style="4" bestFit="1" customWidth="1"/>
    <col min="14853" max="14853" width="11.42578125" style="4" bestFit="1" customWidth="1"/>
    <col min="14854" max="14854" width="11.5703125" style="4" bestFit="1" customWidth="1"/>
    <col min="14855" max="15090" width="9.140625" style="4"/>
    <col min="15091" max="15091" width="0" style="4" hidden="1" customWidth="1"/>
    <col min="15092" max="15092" width="21.7109375" style="4" customWidth="1"/>
    <col min="15093" max="15093" width="48.140625" style="4" customWidth="1"/>
    <col min="15094" max="15094" width="29.7109375" style="4" customWidth="1"/>
    <col min="15095" max="15095" width="11.42578125" style="4" customWidth="1"/>
    <col min="15096" max="15096" width="7.5703125" style="4" customWidth="1"/>
    <col min="15097" max="15097" width="11.7109375" style="4" customWidth="1"/>
    <col min="15098" max="15098" width="7.140625" style="4" customWidth="1"/>
    <col min="15099" max="15099" width="0" style="4" hidden="1" customWidth="1"/>
    <col min="15100" max="15101" width="19.140625" style="4" customWidth="1"/>
    <col min="15102" max="15102" width="20.42578125" style="4" customWidth="1"/>
    <col min="15103" max="15103" width="20.85546875" style="4" customWidth="1"/>
    <col min="15104" max="15105" width="22" style="4" customWidth="1"/>
    <col min="15106" max="15106" width="0" style="4" hidden="1" customWidth="1"/>
    <col min="15107" max="15107" width="27.28515625" style="4" customWidth="1"/>
    <col min="15108" max="15108" width="18.140625" style="4" bestFit="1" customWidth="1"/>
    <col min="15109" max="15109" width="11.42578125" style="4" bestFit="1" customWidth="1"/>
    <col min="15110" max="15110" width="11.5703125" style="4" bestFit="1" customWidth="1"/>
    <col min="15111" max="15346" width="9.140625" style="4"/>
    <col min="15347" max="15347" width="0" style="4" hidden="1" customWidth="1"/>
    <col min="15348" max="15348" width="21.7109375" style="4" customWidth="1"/>
    <col min="15349" max="15349" width="48.140625" style="4" customWidth="1"/>
    <col min="15350" max="15350" width="29.7109375" style="4" customWidth="1"/>
    <col min="15351" max="15351" width="11.42578125" style="4" customWidth="1"/>
    <col min="15352" max="15352" width="7.5703125" style="4" customWidth="1"/>
    <col min="15353" max="15353" width="11.7109375" style="4" customWidth="1"/>
    <col min="15354" max="15354" width="7.140625" style="4" customWidth="1"/>
    <col min="15355" max="15355" width="0" style="4" hidden="1" customWidth="1"/>
    <col min="15356" max="15357" width="19.140625" style="4" customWidth="1"/>
    <col min="15358" max="15358" width="20.42578125" style="4" customWidth="1"/>
    <col min="15359" max="15359" width="20.85546875" style="4" customWidth="1"/>
    <col min="15360" max="15361" width="22" style="4" customWidth="1"/>
    <col min="15362" max="15362" width="0" style="4" hidden="1" customWidth="1"/>
    <col min="15363" max="15363" width="27.28515625" style="4" customWidth="1"/>
    <col min="15364" max="15364" width="18.140625" style="4" bestFit="1" customWidth="1"/>
    <col min="15365" max="15365" width="11.42578125" style="4" bestFit="1" customWidth="1"/>
    <col min="15366" max="15366" width="11.5703125" style="4" bestFit="1" customWidth="1"/>
    <col min="15367" max="15602" width="9.140625" style="4"/>
    <col min="15603" max="15603" width="0" style="4" hidden="1" customWidth="1"/>
    <col min="15604" max="15604" width="21.7109375" style="4" customWidth="1"/>
    <col min="15605" max="15605" width="48.140625" style="4" customWidth="1"/>
    <col min="15606" max="15606" width="29.7109375" style="4" customWidth="1"/>
    <col min="15607" max="15607" width="11.42578125" style="4" customWidth="1"/>
    <col min="15608" max="15608" width="7.5703125" style="4" customWidth="1"/>
    <col min="15609" max="15609" width="11.7109375" style="4" customWidth="1"/>
    <col min="15610" max="15610" width="7.140625" style="4" customWidth="1"/>
    <col min="15611" max="15611" width="0" style="4" hidden="1" customWidth="1"/>
    <col min="15612" max="15613" width="19.140625" style="4" customWidth="1"/>
    <col min="15614" max="15614" width="20.42578125" style="4" customWidth="1"/>
    <col min="15615" max="15615" width="20.85546875" style="4" customWidth="1"/>
    <col min="15616" max="15617" width="22" style="4" customWidth="1"/>
    <col min="15618" max="15618" width="0" style="4" hidden="1" customWidth="1"/>
    <col min="15619" max="15619" width="27.28515625" style="4" customWidth="1"/>
    <col min="15620" max="15620" width="18.140625" style="4" bestFit="1" customWidth="1"/>
    <col min="15621" max="15621" width="11.42578125" style="4" bestFit="1" customWidth="1"/>
    <col min="15622" max="15622" width="11.5703125" style="4" bestFit="1" customWidth="1"/>
    <col min="15623" max="15858" width="9.140625" style="4"/>
    <col min="15859" max="15859" width="0" style="4" hidden="1" customWidth="1"/>
    <col min="15860" max="15860" width="21.7109375" style="4" customWidth="1"/>
    <col min="15861" max="15861" width="48.140625" style="4" customWidth="1"/>
    <col min="15862" max="15862" width="29.7109375" style="4" customWidth="1"/>
    <col min="15863" max="15863" width="11.42578125" style="4" customWidth="1"/>
    <col min="15864" max="15864" width="7.5703125" style="4" customWidth="1"/>
    <col min="15865" max="15865" width="11.7109375" style="4" customWidth="1"/>
    <col min="15866" max="15866" width="7.140625" style="4" customWidth="1"/>
    <col min="15867" max="15867" width="0" style="4" hidden="1" customWidth="1"/>
    <col min="15868" max="15869" width="19.140625" style="4" customWidth="1"/>
    <col min="15870" max="15870" width="20.42578125" style="4" customWidth="1"/>
    <col min="15871" max="15871" width="20.85546875" style="4" customWidth="1"/>
    <col min="15872" max="15873" width="22" style="4" customWidth="1"/>
    <col min="15874" max="15874" width="0" style="4" hidden="1" customWidth="1"/>
    <col min="15875" max="15875" width="27.28515625" style="4" customWidth="1"/>
    <col min="15876" max="15876" width="18.140625" style="4" bestFit="1" customWidth="1"/>
    <col min="15877" max="15877" width="11.42578125" style="4" bestFit="1" customWidth="1"/>
    <col min="15878" max="15878" width="11.5703125" style="4" bestFit="1" customWidth="1"/>
    <col min="15879" max="16114" width="9.140625" style="4"/>
    <col min="16115" max="16115" width="0" style="4" hidden="1" customWidth="1"/>
    <col min="16116" max="16116" width="21.7109375" style="4" customWidth="1"/>
    <col min="16117" max="16117" width="48.140625" style="4" customWidth="1"/>
    <col min="16118" max="16118" width="29.7109375" style="4" customWidth="1"/>
    <col min="16119" max="16119" width="11.42578125" style="4" customWidth="1"/>
    <col min="16120" max="16120" width="7.5703125" style="4" customWidth="1"/>
    <col min="16121" max="16121" width="11.7109375" style="4" customWidth="1"/>
    <col min="16122" max="16122" width="7.140625" style="4" customWidth="1"/>
    <col min="16123" max="16123" width="0" style="4" hidden="1" customWidth="1"/>
    <col min="16124" max="16125" width="19.140625" style="4" customWidth="1"/>
    <col min="16126" max="16126" width="20.42578125" style="4" customWidth="1"/>
    <col min="16127" max="16127" width="20.85546875" style="4" customWidth="1"/>
    <col min="16128" max="16129" width="22" style="4" customWidth="1"/>
    <col min="16130" max="16130" width="0" style="4" hidden="1" customWidth="1"/>
    <col min="16131" max="16131" width="27.28515625" style="4" customWidth="1"/>
    <col min="16132" max="16132" width="18.140625" style="4" bestFit="1" customWidth="1"/>
    <col min="16133" max="16133" width="11.42578125" style="4" bestFit="1" customWidth="1"/>
    <col min="16134" max="16134" width="11.5703125" style="4" bestFit="1" customWidth="1"/>
    <col min="16135" max="16384" width="9.140625" style="4"/>
  </cols>
  <sheetData>
    <row r="1" spans="1:14" s="9" customFormat="1" ht="26.25" x14ac:dyDescent="0.4">
      <c r="A1" s="146"/>
      <c r="B1" s="147"/>
      <c r="C1" s="148"/>
      <c r="D1" s="148"/>
      <c r="E1" s="149"/>
      <c r="F1" s="149"/>
      <c r="G1" s="150"/>
      <c r="H1" s="192" t="s">
        <v>287</v>
      </c>
      <c r="I1" s="193"/>
      <c r="J1" s="193"/>
      <c r="K1" s="193"/>
      <c r="L1" s="193"/>
      <c r="M1" s="7"/>
      <c r="N1" s="7"/>
    </row>
    <row r="2" spans="1:14" s="9" customFormat="1" ht="26.25" x14ac:dyDescent="0.4">
      <c r="A2" s="146"/>
      <c r="B2" s="147"/>
      <c r="C2" s="148"/>
      <c r="D2" s="148"/>
      <c r="E2" s="149"/>
      <c r="F2" s="149"/>
      <c r="G2" s="150"/>
      <c r="H2" s="193"/>
      <c r="I2" s="193"/>
      <c r="J2" s="193"/>
      <c r="K2" s="193"/>
      <c r="L2" s="193"/>
      <c r="M2" s="7"/>
      <c r="N2" s="7"/>
    </row>
    <row r="3" spans="1:14" s="9" customFormat="1" ht="38.25" customHeight="1" x14ac:dyDescent="0.4">
      <c r="A3" s="146"/>
      <c r="B3" s="147"/>
      <c r="C3" s="148"/>
      <c r="D3" s="148"/>
      <c r="E3" s="149"/>
      <c r="F3" s="149"/>
      <c r="G3" s="150"/>
      <c r="H3" s="193"/>
      <c r="I3" s="193"/>
      <c r="J3" s="193"/>
      <c r="K3" s="193"/>
      <c r="L3" s="193"/>
      <c r="M3" s="7"/>
      <c r="N3" s="7"/>
    </row>
    <row r="4" spans="1:14" s="7" customFormat="1" ht="72.75" customHeight="1" x14ac:dyDescent="0.4">
      <c r="A4" s="196" t="s">
        <v>288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51"/>
    </row>
    <row r="5" spans="1:14" s="7" customFormat="1" ht="39.75" customHeight="1" x14ac:dyDescent="0.3">
      <c r="A5" s="203" t="s">
        <v>5</v>
      </c>
      <c r="B5" s="205" t="s">
        <v>18</v>
      </c>
      <c r="C5" s="197" t="s">
        <v>19</v>
      </c>
      <c r="D5" s="200" t="s">
        <v>20</v>
      </c>
      <c r="E5" s="201"/>
      <c r="F5" s="201"/>
      <c r="G5" s="201"/>
      <c r="H5" s="201"/>
      <c r="I5" s="201"/>
      <c r="J5" s="201"/>
      <c r="K5" s="202"/>
      <c r="L5" s="10"/>
    </row>
    <row r="6" spans="1:14" s="7" customFormat="1" ht="88.5" customHeight="1" x14ac:dyDescent="0.3">
      <c r="A6" s="204"/>
      <c r="B6" s="206"/>
      <c r="C6" s="197"/>
      <c r="D6" s="77" t="s">
        <v>60</v>
      </c>
      <c r="E6" s="78">
        <v>2014</v>
      </c>
      <c r="F6" s="79">
        <v>2015</v>
      </c>
      <c r="G6" s="79">
        <v>2016</v>
      </c>
      <c r="H6" s="78">
        <v>2017</v>
      </c>
      <c r="I6" s="78">
        <v>2018</v>
      </c>
      <c r="J6" s="78">
        <v>2019</v>
      </c>
      <c r="K6" s="78">
        <v>2020</v>
      </c>
    </row>
    <row r="7" spans="1:14" s="7" customFormat="1" ht="38.25" customHeight="1" x14ac:dyDescent="0.3">
      <c r="A7" s="198" t="s">
        <v>21</v>
      </c>
      <c r="B7" s="198" t="s">
        <v>269</v>
      </c>
      <c r="C7" s="80" t="s">
        <v>0</v>
      </c>
      <c r="D7" s="81">
        <f>D9+D10+D11+D12+D13+D14+D15+D16+D17+D18</f>
        <v>1022618.5</v>
      </c>
      <c r="E7" s="81">
        <f>E9+E10+E11+E12+E13+E14+E15+E16+E17+E18</f>
        <v>138477.5</v>
      </c>
      <c r="F7" s="81">
        <f t="shared" ref="F7:K7" si="0">F9+F10+F11+F12+F13+F14+F15+F16+F17+F18</f>
        <v>277752</v>
      </c>
      <c r="G7" s="82">
        <f t="shared" si="0"/>
        <v>132583</v>
      </c>
      <c r="H7" s="81">
        <f t="shared" si="0"/>
        <v>99302</v>
      </c>
      <c r="I7" s="81">
        <f t="shared" si="0"/>
        <v>118846</v>
      </c>
      <c r="J7" s="81">
        <f t="shared" si="0"/>
        <v>124736</v>
      </c>
      <c r="K7" s="81">
        <f t="shared" si="0"/>
        <v>130922</v>
      </c>
      <c r="L7" s="8">
        <f>SUM(E7:K7)</f>
        <v>1022618.5</v>
      </c>
    </row>
    <row r="8" spans="1:14" s="7" customFormat="1" ht="24" customHeight="1" x14ac:dyDescent="0.3">
      <c r="A8" s="198"/>
      <c r="B8" s="198"/>
      <c r="C8" s="80" t="s">
        <v>268</v>
      </c>
      <c r="D8" s="81"/>
      <c r="E8" s="81"/>
      <c r="F8" s="81"/>
      <c r="G8" s="82"/>
      <c r="H8" s="81"/>
      <c r="I8" s="81"/>
      <c r="J8" s="81"/>
      <c r="K8" s="81"/>
      <c r="L8" s="8"/>
    </row>
    <row r="9" spans="1:14" s="7" customFormat="1" ht="35.25" customHeight="1" x14ac:dyDescent="0.3">
      <c r="A9" s="198"/>
      <c r="B9" s="198"/>
      <c r="C9" s="83" t="s">
        <v>270</v>
      </c>
      <c r="D9" s="81">
        <f t="shared" ref="D9:D17" si="1">E9+F9+G9+H9+I9+J9+K9</f>
        <v>614924</v>
      </c>
      <c r="E9" s="81">
        <f t="shared" ref="E9" si="2">E21+E33+E43</f>
        <v>84325</v>
      </c>
      <c r="F9" s="81">
        <f t="shared" ref="F9:K9" si="3">F21+F33+F43</f>
        <v>68349.999999999985</v>
      </c>
      <c r="G9" s="82">
        <f t="shared" si="3"/>
        <v>94102</v>
      </c>
      <c r="H9" s="81">
        <f t="shared" si="3"/>
        <v>75502</v>
      </c>
      <c r="I9" s="81">
        <f t="shared" si="3"/>
        <v>92851</v>
      </c>
      <c r="J9" s="81">
        <f t="shared" si="3"/>
        <v>97452</v>
      </c>
      <c r="K9" s="81">
        <f t="shared" si="3"/>
        <v>102342</v>
      </c>
      <c r="L9" s="8"/>
    </row>
    <row r="10" spans="1:14" s="7" customFormat="1" ht="33.75" customHeight="1" x14ac:dyDescent="0.3">
      <c r="A10" s="198"/>
      <c r="B10" s="198"/>
      <c r="C10" s="83" t="s">
        <v>167</v>
      </c>
      <c r="D10" s="81">
        <f>E10+F10+G10+H10+I10+J10+K10</f>
        <v>24901</v>
      </c>
      <c r="E10" s="81">
        <f t="shared" ref="E10:K10" si="4">E22+E34</f>
        <v>2833</v>
      </c>
      <c r="F10" s="81">
        <f t="shared" si="4"/>
        <v>3276</v>
      </c>
      <c r="G10" s="82">
        <f t="shared" ref="G10:G15" si="5">G22+G34+G46</f>
        <v>3638</v>
      </c>
      <c r="H10" s="81">
        <f t="shared" si="4"/>
        <v>3638</v>
      </c>
      <c r="I10" s="81">
        <f t="shared" si="4"/>
        <v>3671</v>
      </c>
      <c r="J10" s="81">
        <f t="shared" si="4"/>
        <v>3840</v>
      </c>
      <c r="K10" s="81">
        <f t="shared" si="4"/>
        <v>4005</v>
      </c>
      <c r="L10" s="8"/>
    </row>
    <row r="11" spans="1:14" s="7" customFormat="1" ht="42" customHeight="1" x14ac:dyDescent="0.3">
      <c r="A11" s="198"/>
      <c r="B11" s="198"/>
      <c r="C11" s="83" t="s">
        <v>168</v>
      </c>
      <c r="D11" s="81">
        <f t="shared" si="1"/>
        <v>35924</v>
      </c>
      <c r="E11" s="81">
        <f>E23+E35</f>
        <v>3662</v>
      </c>
      <c r="F11" s="81">
        <f t="shared" ref="F11:K11" si="6">F23+F35</f>
        <v>3166</v>
      </c>
      <c r="G11" s="82">
        <f t="shared" si="5"/>
        <v>5298</v>
      </c>
      <c r="H11" s="81">
        <f t="shared" si="6"/>
        <v>5298</v>
      </c>
      <c r="I11" s="81">
        <f t="shared" si="6"/>
        <v>5859</v>
      </c>
      <c r="J11" s="81">
        <f t="shared" si="6"/>
        <v>6184</v>
      </c>
      <c r="K11" s="81">
        <f t="shared" si="6"/>
        <v>6457</v>
      </c>
      <c r="L11" s="8"/>
    </row>
    <row r="12" spans="1:14" s="7" customFormat="1" ht="39.75" customHeight="1" x14ac:dyDescent="0.3">
      <c r="A12" s="198"/>
      <c r="B12" s="198"/>
      <c r="C12" s="83" t="s">
        <v>169</v>
      </c>
      <c r="D12" s="81">
        <f t="shared" si="1"/>
        <v>22346</v>
      </c>
      <c r="E12" s="81">
        <f>E24+E36</f>
        <v>1811</v>
      </c>
      <c r="F12" s="81">
        <f t="shared" ref="F12:K12" si="7">F24+F36</f>
        <v>2768</v>
      </c>
      <c r="G12" s="82">
        <f t="shared" si="5"/>
        <v>3219</v>
      </c>
      <c r="H12" s="81">
        <f t="shared" si="7"/>
        <v>3219</v>
      </c>
      <c r="I12" s="81">
        <f t="shared" si="7"/>
        <v>3585</v>
      </c>
      <c r="J12" s="81">
        <f t="shared" si="7"/>
        <v>3774</v>
      </c>
      <c r="K12" s="81">
        <f t="shared" si="7"/>
        <v>3970</v>
      </c>
      <c r="L12" s="25" t="e">
        <f>L24+L36+#REF!</f>
        <v>#REF!</v>
      </c>
    </row>
    <row r="13" spans="1:14" s="7" customFormat="1" ht="44.25" customHeight="1" x14ac:dyDescent="0.3">
      <c r="A13" s="198"/>
      <c r="B13" s="198"/>
      <c r="C13" s="83" t="s">
        <v>170</v>
      </c>
      <c r="D13" s="81">
        <f t="shared" si="1"/>
        <v>19217</v>
      </c>
      <c r="E13" s="81">
        <f>E25+E37</f>
        <v>2234</v>
      </c>
      <c r="F13" s="81">
        <f t="shared" ref="F13:K13" si="8">F25+F37</f>
        <v>1931</v>
      </c>
      <c r="G13" s="82">
        <f t="shared" si="5"/>
        <v>2677</v>
      </c>
      <c r="H13" s="81">
        <f t="shared" si="8"/>
        <v>2677</v>
      </c>
      <c r="I13" s="81">
        <f t="shared" si="8"/>
        <v>3059</v>
      </c>
      <c r="J13" s="81">
        <f t="shared" si="8"/>
        <v>3247</v>
      </c>
      <c r="K13" s="81">
        <f t="shared" si="8"/>
        <v>3392</v>
      </c>
      <c r="L13" s="8"/>
    </row>
    <row r="14" spans="1:14" s="7" customFormat="1" ht="39.75" customHeight="1" x14ac:dyDescent="0.3">
      <c r="A14" s="198"/>
      <c r="B14" s="198"/>
      <c r="C14" s="83" t="s">
        <v>171</v>
      </c>
      <c r="D14" s="81">
        <f t="shared" si="1"/>
        <v>30087</v>
      </c>
      <c r="E14" s="81">
        <f>E26+E38</f>
        <v>3783</v>
      </c>
      <c r="F14" s="81">
        <f t="shared" ref="F14:K14" si="9">F26+F38</f>
        <v>3444</v>
      </c>
      <c r="G14" s="82">
        <f t="shared" si="5"/>
        <v>4170</v>
      </c>
      <c r="H14" s="81">
        <f t="shared" si="9"/>
        <v>4170</v>
      </c>
      <c r="I14" s="81">
        <f t="shared" si="9"/>
        <v>4608</v>
      </c>
      <c r="J14" s="81">
        <f t="shared" si="9"/>
        <v>4840</v>
      </c>
      <c r="K14" s="81">
        <f t="shared" si="9"/>
        <v>5072</v>
      </c>
      <c r="L14" s="8"/>
    </row>
    <row r="15" spans="1:14" s="12" customFormat="1" ht="39" customHeight="1" x14ac:dyDescent="0.3">
      <c r="A15" s="198"/>
      <c r="B15" s="198"/>
      <c r="C15" s="83" t="s">
        <v>172</v>
      </c>
      <c r="D15" s="81">
        <f t="shared" si="1"/>
        <v>25488</v>
      </c>
      <c r="E15" s="81">
        <f>E27+E39+E42</f>
        <v>1305</v>
      </c>
      <c r="F15" s="81">
        <f>F27+F39+F42</f>
        <v>3506</v>
      </c>
      <c r="G15" s="82">
        <f t="shared" si="5"/>
        <v>3755</v>
      </c>
      <c r="H15" s="81">
        <f t="shared" ref="H15:K15" si="10">H27+H39</f>
        <v>3755</v>
      </c>
      <c r="I15" s="81">
        <f t="shared" si="10"/>
        <v>4170</v>
      </c>
      <c r="J15" s="81">
        <f t="shared" si="10"/>
        <v>4356</v>
      </c>
      <c r="K15" s="81">
        <f t="shared" si="10"/>
        <v>4641</v>
      </c>
      <c r="L15" s="11"/>
    </row>
    <row r="16" spans="1:14" s="12" customFormat="1" ht="41.25" customHeight="1" x14ac:dyDescent="0.3">
      <c r="A16" s="198"/>
      <c r="B16" s="198"/>
      <c r="C16" s="83" t="s">
        <v>271</v>
      </c>
      <c r="D16" s="81">
        <f t="shared" si="1"/>
        <v>241769</v>
      </c>
      <c r="E16" s="81">
        <v>37088</v>
      </c>
      <c r="F16" s="81">
        <f>F28</f>
        <v>190000</v>
      </c>
      <c r="G16" s="82">
        <f>G28</f>
        <v>14681</v>
      </c>
      <c r="H16" s="81">
        <v>0</v>
      </c>
      <c r="I16" s="81">
        <v>0</v>
      </c>
      <c r="J16" s="81">
        <v>0</v>
      </c>
      <c r="K16" s="81">
        <v>0</v>
      </c>
      <c r="L16" s="11"/>
    </row>
    <row r="17" spans="1:12" s="12" customFormat="1" ht="39.75" customHeight="1" x14ac:dyDescent="0.3">
      <c r="A17" s="198"/>
      <c r="B17" s="198"/>
      <c r="C17" s="83" t="s">
        <v>284</v>
      </c>
      <c r="D17" s="81">
        <f t="shared" si="1"/>
        <v>7962.5</v>
      </c>
      <c r="E17" s="81">
        <v>1436.5</v>
      </c>
      <c r="F17" s="81">
        <f>F29</f>
        <v>1311</v>
      </c>
      <c r="G17" s="82">
        <v>1043</v>
      </c>
      <c r="H17" s="81">
        <v>1043</v>
      </c>
      <c r="I17" s="81">
        <v>1043</v>
      </c>
      <c r="J17" s="81">
        <v>1043</v>
      </c>
      <c r="K17" s="81">
        <v>1043</v>
      </c>
      <c r="L17" s="11"/>
    </row>
    <row r="18" spans="1:12" s="12" customFormat="1" ht="51.75" customHeight="1" x14ac:dyDescent="0.3">
      <c r="A18" s="198"/>
      <c r="B18" s="198"/>
      <c r="C18" s="83" t="s">
        <v>273</v>
      </c>
      <c r="D18" s="81">
        <v>0</v>
      </c>
      <c r="E18" s="81">
        <v>0</v>
      </c>
      <c r="F18" s="81">
        <v>0</v>
      </c>
      <c r="G18" s="82">
        <v>0</v>
      </c>
      <c r="H18" s="81">
        <v>0</v>
      </c>
      <c r="I18" s="81">
        <v>0</v>
      </c>
      <c r="J18" s="81">
        <v>0</v>
      </c>
      <c r="K18" s="81">
        <v>0</v>
      </c>
      <c r="L18" s="11"/>
    </row>
    <row r="19" spans="1:12" s="7" customFormat="1" ht="35.25" customHeight="1" x14ac:dyDescent="0.3">
      <c r="A19" s="198" t="s">
        <v>10</v>
      </c>
      <c r="B19" s="198" t="s">
        <v>173</v>
      </c>
      <c r="C19" s="84" t="s">
        <v>0</v>
      </c>
      <c r="D19" s="85">
        <f>D21+D22+D23+D24+D25+D26+D27+D28+D29+D30</f>
        <v>965393.9</v>
      </c>
      <c r="E19" s="85">
        <f>E21+E22+E23+E24+E25+E26+E27+E28+E29+E30</f>
        <v>133006.5</v>
      </c>
      <c r="F19" s="85">
        <f t="shared" ref="F19:K19" si="11">F21+F22+F23+F24+F25+F26+F27+F28+F29+F30</f>
        <v>271681.40000000002</v>
      </c>
      <c r="G19" s="86">
        <f t="shared" si="11"/>
        <v>127141</v>
      </c>
      <c r="H19" s="85">
        <f t="shared" si="11"/>
        <v>92460</v>
      </c>
      <c r="I19" s="85">
        <f t="shared" si="11"/>
        <v>108251</v>
      </c>
      <c r="J19" s="85">
        <f t="shared" si="11"/>
        <v>113612</v>
      </c>
      <c r="K19" s="85">
        <f t="shared" si="11"/>
        <v>119242</v>
      </c>
      <c r="L19" s="8">
        <f>SUM(E19:K19)</f>
        <v>965393.9</v>
      </c>
    </row>
    <row r="20" spans="1:12" s="7" customFormat="1" ht="23.25" customHeight="1" x14ac:dyDescent="0.3">
      <c r="A20" s="199"/>
      <c r="B20" s="198"/>
      <c r="C20" s="80" t="s">
        <v>268</v>
      </c>
      <c r="D20" s="81"/>
      <c r="E20" s="81"/>
      <c r="F20" s="81"/>
      <c r="G20" s="82"/>
      <c r="H20" s="81"/>
      <c r="I20" s="81"/>
      <c r="J20" s="81"/>
      <c r="K20" s="81"/>
      <c r="L20" s="8"/>
    </row>
    <row r="21" spans="1:12" s="7" customFormat="1" ht="33.75" customHeight="1" x14ac:dyDescent="0.3">
      <c r="A21" s="199"/>
      <c r="B21" s="198"/>
      <c r="C21" s="83" t="s">
        <v>272</v>
      </c>
      <c r="D21" s="81">
        <f t="shared" ref="D21:D29" si="12">E21+F21+G21+H21+I21+J21+K21</f>
        <v>585097.4</v>
      </c>
      <c r="E21" s="81">
        <v>81416</v>
      </c>
      <c r="F21" s="81">
        <v>65913.399999999994</v>
      </c>
      <c r="G21" s="82">
        <v>92402</v>
      </c>
      <c r="H21" s="81">
        <v>72402</v>
      </c>
      <c r="I21" s="81">
        <v>86586</v>
      </c>
      <c r="J21" s="81">
        <v>90915</v>
      </c>
      <c r="K21" s="81">
        <v>95463</v>
      </c>
      <c r="L21" s="8"/>
    </row>
    <row r="22" spans="1:12" s="7" customFormat="1" ht="34.5" customHeight="1" x14ac:dyDescent="0.3">
      <c r="A22" s="199"/>
      <c r="B22" s="198"/>
      <c r="C22" s="83" t="s">
        <v>167</v>
      </c>
      <c r="D22" s="81">
        <f t="shared" si="12"/>
        <v>16491</v>
      </c>
      <c r="E22" s="81">
        <v>2033</v>
      </c>
      <c r="F22" s="81">
        <v>2379</v>
      </c>
      <c r="G22" s="82">
        <v>2459</v>
      </c>
      <c r="H22" s="81">
        <v>2459</v>
      </c>
      <c r="I22" s="81">
        <v>2271</v>
      </c>
      <c r="J22" s="81">
        <v>2385</v>
      </c>
      <c r="K22" s="81">
        <v>2505</v>
      </c>
      <c r="L22" s="8"/>
    </row>
    <row r="23" spans="1:12" s="7" customFormat="1" ht="41.25" customHeight="1" x14ac:dyDescent="0.3">
      <c r="A23" s="199"/>
      <c r="B23" s="198"/>
      <c r="C23" s="83" t="s">
        <v>168</v>
      </c>
      <c r="D23" s="81">
        <f t="shared" si="12"/>
        <v>31378</v>
      </c>
      <c r="E23" s="81">
        <v>3117</v>
      </c>
      <c r="F23" s="81">
        <v>2638</v>
      </c>
      <c r="G23" s="82">
        <v>4680</v>
      </c>
      <c r="H23" s="81">
        <v>4680</v>
      </c>
      <c r="I23" s="81">
        <v>5159</v>
      </c>
      <c r="J23" s="81">
        <v>5417</v>
      </c>
      <c r="K23" s="81">
        <v>5687</v>
      </c>
      <c r="L23" s="8"/>
    </row>
    <row r="24" spans="1:12" s="7" customFormat="1" ht="42" customHeight="1" x14ac:dyDescent="0.3">
      <c r="A24" s="199"/>
      <c r="B24" s="198"/>
      <c r="C24" s="83" t="s">
        <v>169</v>
      </c>
      <c r="D24" s="81">
        <f t="shared" si="12"/>
        <v>17575</v>
      </c>
      <c r="E24" s="81">
        <v>1512</v>
      </c>
      <c r="F24" s="81">
        <v>2234</v>
      </c>
      <c r="G24" s="82">
        <v>2525</v>
      </c>
      <c r="H24" s="81">
        <v>2525</v>
      </c>
      <c r="I24" s="81">
        <v>2785</v>
      </c>
      <c r="J24" s="81">
        <v>2924</v>
      </c>
      <c r="K24" s="81">
        <v>3070</v>
      </c>
      <c r="L24" s="8"/>
    </row>
    <row r="25" spans="1:12" s="7" customFormat="1" ht="41.25" customHeight="1" x14ac:dyDescent="0.3">
      <c r="A25" s="199"/>
      <c r="B25" s="198"/>
      <c r="C25" s="83" t="s">
        <v>170</v>
      </c>
      <c r="D25" s="81">
        <f t="shared" si="12"/>
        <v>16652</v>
      </c>
      <c r="E25" s="81">
        <v>1919</v>
      </c>
      <c r="F25" s="81">
        <v>1702</v>
      </c>
      <c r="G25" s="82">
        <v>2324</v>
      </c>
      <c r="H25" s="81">
        <v>2324</v>
      </c>
      <c r="I25" s="81">
        <v>2659</v>
      </c>
      <c r="J25" s="81">
        <v>2792</v>
      </c>
      <c r="K25" s="81">
        <v>2932</v>
      </c>
      <c r="L25" s="8"/>
    </row>
    <row r="26" spans="1:12" s="7" customFormat="1" ht="38.25" customHeight="1" x14ac:dyDescent="0.3">
      <c r="A26" s="199"/>
      <c r="B26" s="198"/>
      <c r="C26" s="83" t="s">
        <v>171</v>
      </c>
      <c r="D26" s="81">
        <f t="shared" si="12"/>
        <v>28670</v>
      </c>
      <c r="E26" s="81">
        <v>3683</v>
      </c>
      <c r="F26" s="81">
        <v>3444</v>
      </c>
      <c r="G26" s="82">
        <v>3934</v>
      </c>
      <c r="H26" s="81">
        <v>3934</v>
      </c>
      <c r="I26" s="81">
        <v>4338</v>
      </c>
      <c r="J26" s="81">
        <v>4555</v>
      </c>
      <c r="K26" s="81">
        <v>4782</v>
      </c>
      <c r="L26" s="8"/>
    </row>
    <row r="27" spans="1:12" s="7" customFormat="1" ht="35.25" customHeight="1" x14ac:dyDescent="0.3">
      <c r="A27" s="199"/>
      <c r="B27" s="198"/>
      <c r="C27" s="83" t="s">
        <v>172</v>
      </c>
      <c r="D27" s="81">
        <f t="shared" si="12"/>
        <v>19799</v>
      </c>
      <c r="E27" s="81">
        <v>802</v>
      </c>
      <c r="F27" s="81">
        <v>2060</v>
      </c>
      <c r="G27" s="82">
        <v>3093</v>
      </c>
      <c r="H27" s="81">
        <v>3093</v>
      </c>
      <c r="I27" s="81">
        <v>3410</v>
      </c>
      <c r="J27" s="81">
        <v>3581</v>
      </c>
      <c r="K27" s="81">
        <v>3760</v>
      </c>
      <c r="L27" s="8"/>
    </row>
    <row r="28" spans="1:12" s="7" customFormat="1" ht="36" customHeight="1" x14ac:dyDescent="0.3">
      <c r="A28" s="199"/>
      <c r="B28" s="198"/>
      <c r="C28" s="83" t="s">
        <v>271</v>
      </c>
      <c r="D28" s="81">
        <f t="shared" si="12"/>
        <v>241769</v>
      </c>
      <c r="E28" s="81">
        <v>37088</v>
      </c>
      <c r="F28" s="81">
        <v>190000</v>
      </c>
      <c r="G28" s="82">
        <v>14681</v>
      </c>
      <c r="H28" s="81">
        <v>0</v>
      </c>
      <c r="I28" s="81">
        <v>0</v>
      </c>
      <c r="J28" s="81">
        <v>0</v>
      </c>
      <c r="K28" s="81">
        <v>0</v>
      </c>
      <c r="L28" s="8"/>
    </row>
    <row r="29" spans="1:12" s="7" customFormat="1" ht="47.25" customHeight="1" x14ac:dyDescent="0.3">
      <c r="A29" s="199"/>
      <c r="B29" s="198"/>
      <c r="C29" s="83" t="s">
        <v>274</v>
      </c>
      <c r="D29" s="81">
        <f t="shared" si="12"/>
        <v>7962.5</v>
      </c>
      <c r="E29" s="81">
        <v>1436.5</v>
      </c>
      <c r="F29" s="81">
        <v>1311</v>
      </c>
      <c r="G29" s="82">
        <v>1043</v>
      </c>
      <c r="H29" s="81">
        <v>1043</v>
      </c>
      <c r="I29" s="105">
        <v>1043</v>
      </c>
      <c r="J29" s="105">
        <v>1043</v>
      </c>
      <c r="K29" s="105">
        <v>1043</v>
      </c>
      <c r="L29" s="8"/>
    </row>
    <row r="30" spans="1:12" s="7" customFormat="1" ht="47.25" customHeight="1" x14ac:dyDescent="0.3">
      <c r="A30" s="199"/>
      <c r="B30" s="198"/>
      <c r="C30" s="83" t="s">
        <v>273</v>
      </c>
      <c r="D30" s="81">
        <v>0</v>
      </c>
      <c r="E30" s="81">
        <v>0</v>
      </c>
      <c r="F30" s="81">
        <v>0</v>
      </c>
      <c r="G30" s="82">
        <v>0</v>
      </c>
      <c r="H30" s="81">
        <v>0</v>
      </c>
      <c r="I30" s="81">
        <v>0</v>
      </c>
      <c r="J30" s="81">
        <v>0</v>
      </c>
      <c r="K30" s="81">
        <v>0</v>
      </c>
      <c r="L30" s="8"/>
    </row>
    <row r="31" spans="1:12" s="7" customFormat="1" ht="34.5" customHeight="1" x14ac:dyDescent="0.3">
      <c r="A31" s="198" t="s">
        <v>12</v>
      </c>
      <c r="B31" s="198" t="s">
        <v>175</v>
      </c>
      <c r="C31" s="80" t="s">
        <v>0</v>
      </c>
      <c r="D31" s="81">
        <f>D33+D34+D35+D36+D37+D38+D39</f>
        <v>33983.4</v>
      </c>
      <c r="E31" s="81">
        <f>E33+E34+E35+E36+E37+E38+E39</f>
        <v>3160</v>
      </c>
      <c r="F31" s="81">
        <f t="shared" ref="F31:K31" si="13">F33+F34+F35+F36+F37+F38+F39</f>
        <v>4064.4</v>
      </c>
      <c r="G31" s="82">
        <f t="shared" si="13"/>
        <v>3942</v>
      </c>
      <c r="H31" s="81">
        <f t="shared" si="13"/>
        <v>3942</v>
      </c>
      <c r="I31" s="81">
        <f t="shared" si="13"/>
        <v>5987</v>
      </c>
      <c r="J31" s="81">
        <f t="shared" si="13"/>
        <v>6287</v>
      </c>
      <c r="K31" s="81">
        <f t="shared" si="13"/>
        <v>6601</v>
      </c>
    </row>
    <row r="32" spans="1:12" s="7" customFormat="1" ht="24.75" customHeight="1" x14ac:dyDescent="0.3">
      <c r="A32" s="198"/>
      <c r="B32" s="198"/>
      <c r="C32" s="80" t="s">
        <v>268</v>
      </c>
      <c r="D32" s="81"/>
      <c r="E32" s="81"/>
      <c r="F32" s="81"/>
      <c r="G32" s="82"/>
      <c r="H32" s="81"/>
      <c r="I32" s="81"/>
      <c r="J32" s="81"/>
      <c r="K32" s="81"/>
    </row>
    <row r="33" spans="1:18" s="7" customFormat="1" ht="33.75" customHeight="1" x14ac:dyDescent="0.3">
      <c r="A33" s="198"/>
      <c r="B33" s="198"/>
      <c r="C33" s="83" t="s">
        <v>270</v>
      </c>
      <c r="D33" s="81">
        <f t="shared" ref="D33:D39" si="14">E33+F33+G33+H33+I33+J33+K33</f>
        <v>6783.4</v>
      </c>
      <c r="E33" s="81">
        <v>698</v>
      </c>
      <c r="F33" s="81">
        <v>528.4</v>
      </c>
      <c r="G33" s="82">
        <v>200</v>
      </c>
      <c r="H33" s="81">
        <v>200</v>
      </c>
      <c r="I33" s="81">
        <v>1657</v>
      </c>
      <c r="J33" s="81">
        <v>1700</v>
      </c>
      <c r="K33" s="81">
        <v>1800</v>
      </c>
    </row>
    <row r="34" spans="1:18" s="7" customFormat="1" ht="32.25" customHeight="1" x14ac:dyDescent="0.3">
      <c r="A34" s="198"/>
      <c r="B34" s="198"/>
      <c r="C34" s="83" t="s">
        <v>167</v>
      </c>
      <c r="D34" s="81">
        <f t="shared" si="14"/>
        <v>8410</v>
      </c>
      <c r="E34" s="81">
        <v>800</v>
      </c>
      <c r="F34" s="81">
        <v>897</v>
      </c>
      <c r="G34" s="82">
        <v>1179</v>
      </c>
      <c r="H34" s="81">
        <v>1179</v>
      </c>
      <c r="I34" s="81">
        <v>1400</v>
      </c>
      <c r="J34" s="81">
        <v>1455</v>
      </c>
      <c r="K34" s="81">
        <v>1500</v>
      </c>
      <c r="O34" s="8"/>
    </row>
    <row r="35" spans="1:18" s="7" customFormat="1" ht="41.25" customHeight="1" x14ac:dyDescent="0.3">
      <c r="A35" s="198"/>
      <c r="B35" s="198"/>
      <c r="C35" s="83" t="s">
        <v>168</v>
      </c>
      <c r="D35" s="81">
        <f t="shared" si="14"/>
        <v>4546</v>
      </c>
      <c r="E35" s="81">
        <v>545</v>
      </c>
      <c r="F35" s="81">
        <v>528</v>
      </c>
      <c r="G35" s="82">
        <v>618</v>
      </c>
      <c r="H35" s="81">
        <v>618</v>
      </c>
      <c r="I35" s="81">
        <v>700</v>
      </c>
      <c r="J35" s="81">
        <v>767</v>
      </c>
      <c r="K35" s="81">
        <v>770</v>
      </c>
    </row>
    <row r="36" spans="1:18" s="7" customFormat="1" ht="35.25" customHeight="1" x14ac:dyDescent="0.3">
      <c r="A36" s="198"/>
      <c r="B36" s="198"/>
      <c r="C36" s="83" t="s">
        <v>169</v>
      </c>
      <c r="D36" s="81">
        <f t="shared" si="14"/>
        <v>4771</v>
      </c>
      <c r="E36" s="81">
        <v>299</v>
      </c>
      <c r="F36" s="81">
        <v>534</v>
      </c>
      <c r="G36" s="82">
        <v>694</v>
      </c>
      <c r="H36" s="81">
        <v>694</v>
      </c>
      <c r="I36" s="81">
        <v>800</v>
      </c>
      <c r="J36" s="81">
        <v>850</v>
      </c>
      <c r="K36" s="81">
        <v>900</v>
      </c>
    </row>
    <row r="37" spans="1:18" s="7" customFormat="1" ht="35.25" customHeight="1" x14ac:dyDescent="0.3">
      <c r="A37" s="198"/>
      <c r="B37" s="198"/>
      <c r="C37" s="83" t="s">
        <v>170</v>
      </c>
      <c r="D37" s="81">
        <f t="shared" si="14"/>
        <v>2565</v>
      </c>
      <c r="E37" s="81">
        <v>315</v>
      </c>
      <c r="F37" s="81">
        <v>229</v>
      </c>
      <c r="G37" s="82">
        <v>353</v>
      </c>
      <c r="H37" s="81">
        <v>353</v>
      </c>
      <c r="I37" s="81">
        <v>400</v>
      </c>
      <c r="J37" s="81">
        <v>455</v>
      </c>
      <c r="K37" s="81">
        <v>460</v>
      </c>
      <c r="R37" s="8"/>
    </row>
    <row r="38" spans="1:18" s="7" customFormat="1" ht="33.75" customHeight="1" x14ac:dyDescent="0.3">
      <c r="A38" s="198"/>
      <c r="B38" s="198"/>
      <c r="C38" s="83" t="s">
        <v>171</v>
      </c>
      <c r="D38" s="81">
        <f t="shared" si="14"/>
        <v>1417</v>
      </c>
      <c r="E38" s="81">
        <v>100</v>
      </c>
      <c r="F38" s="81">
        <v>0</v>
      </c>
      <c r="G38" s="82">
        <v>236</v>
      </c>
      <c r="H38" s="81">
        <v>236</v>
      </c>
      <c r="I38" s="81">
        <v>270</v>
      </c>
      <c r="J38" s="81">
        <v>285</v>
      </c>
      <c r="K38" s="81">
        <v>290</v>
      </c>
    </row>
    <row r="39" spans="1:18" s="7" customFormat="1" ht="30.75" customHeight="1" x14ac:dyDescent="0.3">
      <c r="A39" s="198"/>
      <c r="B39" s="198"/>
      <c r="C39" s="83" t="s">
        <v>172</v>
      </c>
      <c r="D39" s="81">
        <f t="shared" si="14"/>
        <v>5491</v>
      </c>
      <c r="E39" s="81">
        <v>403</v>
      </c>
      <c r="F39" s="81">
        <v>1348</v>
      </c>
      <c r="G39" s="82">
        <v>662</v>
      </c>
      <c r="H39" s="81">
        <v>662</v>
      </c>
      <c r="I39" s="81">
        <v>760</v>
      </c>
      <c r="J39" s="81">
        <v>775</v>
      </c>
      <c r="K39" s="81">
        <v>881</v>
      </c>
    </row>
    <row r="40" spans="1:18" s="7" customFormat="1" ht="33" customHeight="1" x14ac:dyDescent="0.3">
      <c r="A40" s="189" t="s">
        <v>31</v>
      </c>
      <c r="B40" s="189" t="s">
        <v>111</v>
      </c>
      <c r="C40" s="80" t="s">
        <v>0</v>
      </c>
      <c r="D40" s="81">
        <f>SUM(E40:K40)</f>
        <v>23241.200000000001</v>
      </c>
      <c r="E40" s="81">
        <f>E42+E43</f>
        <v>2311</v>
      </c>
      <c r="F40" s="81">
        <f>SUM(F42:F43)</f>
        <v>2006.2</v>
      </c>
      <c r="G40" s="82">
        <f>SUM(G42:G43)</f>
        <v>1500</v>
      </c>
      <c r="H40" s="81">
        <v>2900</v>
      </c>
      <c r="I40" s="81">
        <v>4608</v>
      </c>
      <c r="J40" s="81">
        <v>4837</v>
      </c>
      <c r="K40" s="81">
        <v>5079</v>
      </c>
    </row>
    <row r="41" spans="1:18" s="7" customFormat="1" ht="27.75" customHeight="1" x14ac:dyDescent="0.3">
      <c r="A41" s="190"/>
      <c r="B41" s="190"/>
      <c r="C41" s="80" t="s">
        <v>268</v>
      </c>
      <c r="D41" s="81"/>
      <c r="E41" s="81"/>
      <c r="F41" s="81"/>
      <c r="G41" s="82"/>
      <c r="H41" s="81"/>
      <c r="I41" s="81"/>
      <c r="J41" s="81"/>
      <c r="K41" s="81"/>
    </row>
    <row r="42" spans="1:18" s="7" customFormat="1" ht="27.75" customHeight="1" x14ac:dyDescent="0.3">
      <c r="A42" s="190"/>
      <c r="B42" s="190"/>
      <c r="C42" s="80" t="s">
        <v>172</v>
      </c>
      <c r="D42" s="81">
        <f>SUM(E42:K42)</f>
        <v>198</v>
      </c>
      <c r="E42" s="81">
        <v>100</v>
      </c>
      <c r="F42" s="81">
        <v>98</v>
      </c>
      <c r="G42" s="82">
        <v>0</v>
      </c>
      <c r="H42" s="81">
        <v>0</v>
      </c>
      <c r="I42" s="81">
        <v>0</v>
      </c>
      <c r="J42" s="81">
        <v>0</v>
      </c>
      <c r="K42" s="81">
        <v>0</v>
      </c>
    </row>
    <row r="43" spans="1:18" s="7" customFormat="1" ht="41.25" customHeight="1" x14ac:dyDescent="0.3">
      <c r="A43" s="191"/>
      <c r="B43" s="191"/>
      <c r="C43" s="83" t="s">
        <v>270</v>
      </c>
      <c r="D43" s="81">
        <f>SUM(E43:K43)</f>
        <v>23043.200000000001</v>
      </c>
      <c r="E43" s="81">
        <v>2211</v>
      </c>
      <c r="F43" s="81">
        <v>1908.2</v>
      </c>
      <c r="G43" s="82">
        <v>1500</v>
      </c>
      <c r="H43" s="81">
        <v>2900</v>
      </c>
      <c r="I43" s="81">
        <v>4608</v>
      </c>
      <c r="J43" s="81">
        <v>4837</v>
      </c>
      <c r="K43" s="81">
        <v>5079</v>
      </c>
    </row>
    <row r="44" spans="1:18" s="7" customFormat="1" ht="39.75" customHeight="1" x14ac:dyDescent="0.3">
      <c r="A44" s="198" t="s">
        <v>179</v>
      </c>
      <c r="B44" s="198" t="s">
        <v>180</v>
      </c>
      <c r="C44" s="80" t="s">
        <v>0</v>
      </c>
      <c r="D44" s="81">
        <f>SUM(D46:D51)</f>
        <v>0</v>
      </c>
      <c r="E44" s="81">
        <f>SUM(E46:E51)</f>
        <v>0</v>
      </c>
      <c r="F44" s="81">
        <f t="shared" ref="F44:K44" si="15">SUM(F46:F51)</f>
        <v>0</v>
      </c>
      <c r="G44" s="82">
        <f t="shared" si="15"/>
        <v>0</v>
      </c>
      <c r="H44" s="81">
        <f t="shared" si="15"/>
        <v>0</v>
      </c>
      <c r="I44" s="81">
        <f t="shared" si="15"/>
        <v>0</v>
      </c>
      <c r="J44" s="81">
        <f t="shared" si="15"/>
        <v>0</v>
      </c>
      <c r="K44" s="81">
        <f t="shared" si="15"/>
        <v>0</v>
      </c>
    </row>
    <row r="45" spans="1:18" s="7" customFormat="1" ht="24.75" customHeight="1" x14ac:dyDescent="0.3">
      <c r="A45" s="198"/>
      <c r="B45" s="198"/>
      <c r="C45" s="80" t="s">
        <v>268</v>
      </c>
      <c r="D45" s="81"/>
      <c r="E45" s="81"/>
      <c r="F45" s="81"/>
      <c r="G45" s="82"/>
      <c r="H45" s="81"/>
      <c r="I45" s="81"/>
      <c r="J45" s="81"/>
      <c r="K45" s="81"/>
    </row>
    <row r="46" spans="1:18" s="7" customFormat="1" ht="37.5" customHeight="1" x14ac:dyDescent="0.3">
      <c r="A46" s="198"/>
      <c r="B46" s="198"/>
      <c r="C46" s="83" t="s">
        <v>167</v>
      </c>
      <c r="D46" s="81">
        <f t="shared" ref="D46:D51" si="16">SUM(E46:K46)</f>
        <v>0</v>
      </c>
      <c r="E46" s="81">
        <v>0</v>
      </c>
      <c r="F46" s="81">
        <v>0</v>
      </c>
      <c r="G46" s="82">
        <v>0</v>
      </c>
      <c r="H46" s="81">
        <v>0</v>
      </c>
      <c r="I46" s="81">
        <v>0</v>
      </c>
      <c r="J46" s="81">
        <v>0</v>
      </c>
      <c r="K46" s="81">
        <v>0</v>
      </c>
    </row>
    <row r="47" spans="1:18" s="7" customFormat="1" ht="45" customHeight="1" x14ac:dyDescent="0.3">
      <c r="A47" s="198"/>
      <c r="B47" s="198"/>
      <c r="C47" s="83" t="s">
        <v>168</v>
      </c>
      <c r="D47" s="81">
        <f t="shared" si="16"/>
        <v>0</v>
      </c>
      <c r="E47" s="81">
        <v>0</v>
      </c>
      <c r="F47" s="81">
        <v>0</v>
      </c>
      <c r="G47" s="82">
        <v>0</v>
      </c>
      <c r="H47" s="81">
        <v>0</v>
      </c>
      <c r="I47" s="81">
        <v>0</v>
      </c>
      <c r="J47" s="81">
        <v>0</v>
      </c>
      <c r="K47" s="81">
        <v>0</v>
      </c>
    </row>
    <row r="48" spans="1:18" s="7" customFormat="1" ht="41.25" customHeight="1" x14ac:dyDescent="0.3">
      <c r="A48" s="198"/>
      <c r="B48" s="198"/>
      <c r="C48" s="83" t="s">
        <v>169</v>
      </c>
      <c r="D48" s="81">
        <f t="shared" si="16"/>
        <v>0</v>
      </c>
      <c r="E48" s="81">
        <v>0</v>
      </c>
      <c r="F48" s="81">
        <v>0</v>
      </c>
      <c r="G48" s="82">
        <v>0</v>
      </c>
      <c r="H48" s="81">
        <v>0</v>
      </c>
      <c r="I48" s="81">
        <v>0</v>
      </c>
      <c r="J48" s="81">
        <v>0</v>
      </c>
      <c r="K48" s="81">
        <v>0</v>
      </c>
    </row>
    <row r="49" spans="1:11" s="7" customFormat="1" ht="39" customHeight="1" x14ac:dyDescent="0.3">
      <c r="A49" s="198"/>
      <c r="B49" s="198"/>
      <c r="C49" s="83" t="s">
        <v>170</v>
      </c>
      <c r="D49" s="81">
        <f t="shared" si="16"/>
        <v>0</v>
      </c>
      <c r="E49" s="81">
        <v>0</v>
      </c>
      <c r="F49" s="81">
        <v>0</v>
      </c>
      <c r="G49" s="82">
        <v>0</v>
      </c>
      <c r="H49" s="81">
        <v>0</v>
      </c>
      <c r="I49" s="81">
        <v>0</v>
      </c>
      <c r="J49" s="81">
        <v>0</v>
      </c>
      <c r="K49" s="81">
        <v>0</v>
      </c>
    </row>
    <row r="50" spans="1:11" s="7" customFormat="1" ht="41.25" customHeight="1" x14ac:dyDescent="0.3">
      <c r="A50" s="198"/>
      <c r="B50" s="198"/>
      <c r="C50" s="83" t="s">
        <v>171</v>
      </c>
      <c r="D50" s="81">
        <f t="shared" si="16"/>
        <v>0</v>
      </c>
      <c r="E50" s="81">
        <v>0</v>
      </c>
      <c r="F50" s="81">
        <v>0</v>
      </c>
      <c r="G50" s="82">
        <v>0</v>
      </c>
      <c r="H50" s="81">
        <v>0</v>
      </c>
      <c r="I50" s="81">
        <v>0</v>
      </c>
      <c r="J50" s="81">
        <v>0</v>
      </c>
      <c r="K50" s="81">
        <v>0</v>
      </c>
    </row>
    <row r="51" spans="1:11" s="7" customFormat="1" ht="41.25" customHeight="1" x14ac:dyDescent="0.3">
      <c r="A51" s="198"/>
      <c r="B51" s="198"/>
      <c r="C51" s="83" t="s">
        <v>172</v>
      </c>
      <c r="D51" s="81">
        <f t="shared" si="16"/>
        <v>0</v>
      </c>
      <c r="E51" s="81">
        <v>0</v>
      </c>
      <c r="F51" s="81">
        <v>0</v>
      </c>
      <c r="G51" s="82">
        <v>0</v>
      </c>
      <c r="H51" s="81">
        <v>0</v>
      </c>
      <c r="I51" s="81">
        <v>0</v>
      </c>
      <c r="J51" s="81">
        <v>0</v>
      </c>
      <c r="K51" s="81">
        <v>0</v>
      </c>
    </row>
    <row r="52" spans="1:11" s="7" customFormat="1" ht="28.5" customHeight="1" x14ac:dyDescent="0.3">
      <c r="A52" s="120"/>
      <c r="B52" s="120"/>
      <c r="C52" s="87"/>
      <c r="D52" s="88"/>
      <c r="E52" s="88"/>
      <c r="F52" s="88"/>
      <c r="G52" s="89"/>
      <c r="H52" s="88"/>
      <c r="I52" s="88"/>
      <c r="J52" s="88"/>
      <c r="K52" s="88"/>
    </row>
    <row r="53" spans="1:11" s="7" customFormat="1" ht="26.25" customHeight="1" x14ac:dyDescent="0.3">
      <c r="A53" s="120"/>
      <c r="B53" s="120"/>
      <c r="C53" s="87"/>
      <c r="D53" s="88"/>
      <c r="E53" s="88"/>
      <c r="F53" s="88"/>
      <c r="G53" s="89"/>
      <c r="H53" s="88"/>
      <c r="I53" s="88"/>
      <c r="J53" s="88"/>
      <c r="K53" s="88"/>
    </row>
    <row r="54" spans="1:11" ht="42.75" customHeight="1" x14ac:dyDescent="0.3">
      <c r="A54" s="195" t="s">
        <v>292</v>
      </c>
      <c r="B54" s="195"/>
      <c r="C54" s="60"/>
      <c r="D54" s="60"/>
      <c r="E54" s="61"/>
      <c r="F54" s="61"/>
      <c r="G54" s="194" t="s">
        <v>211</v>
      </c>
      <c r="H54" s="194"/>
      <c r="I54" s="194"/>
      <c r="J54" s="194"/>
      <c r="K54" s="194"/>
    </row>
    <row r="55" spans="1:11" ht="36.75" customHeight="1" x14ac:dyDescent="0.3">
      <c r="A55" s="195"/>
      <c r="B55" s="195"/>
      <c r="C55" s="60"/>
      <c r="D55" s="60"/>
      <c r="E55" s="61"/>
      <c r="F55" s="61"/>
      <c r="G55" s="194"/>
      <c r="H55" s="194"/>
      <c r="I55" s="194"/>
      <c r="J55" s="194"/>
      <c r="K55" s="194"/>
    </row>
    <row r="56" spans="1:11" x14ac:dyDescent="0.3">
      <c r="A56" s="121"/>
      <c r="B56" s="123"/>
      <c r="C56" s="26"/>
      <c r="D56" s="26"/>
      <c r="F56" s="52"/>
      <c r="H56" s="52"/>
      <c r="I56" s="52"/>
      <c r="J56" s="52"/>
      <c r="K56" s="52"/>
    </row>
    <row r="57" spans="1:11" x14ac:dyDescent="0.3">
      <c r="A57" s="121"/>
      <c r="B57" s="123"/>
      <c r="C57" s="26"/>
      <c r="D57" s="26"/>
      <c r="F57" s="52"/>
      <c r="H57" s="52"/>
      <c r="I57" s="52"/>
      <c r="J57" s="52"/>
      <c r="K57" s="52"/>
    </row>
    <row r="58" spans="1:11" x14ac:dyDescent="0.3">
      <c r="A58" s="121"/>
      <c r="B58" s="123"/>
      <c r="C58" s="26"/>
      <c r="D58" s="26"/>
      <c r="F58" s="52"/>
      <c r="H58" s="52"/>
      <c r="I58" s="52"/>
      <c r="J58" s="52"/>
      <c r="K58" s="52"/>
    </row>
    <row r="59" spans="1:11" x14ac:dyDescent="0.3">
      <c r="A59" s="121"/>
      <c r="B59" s="123"/>
      <c r="C59" s="26"/>
      <c r="D59" s="26"/>
      <c r="F59" s="52"/>
      <c r="H59" s="52"/>
      <c r="I59" s="52"/>
      <c r="J59" s="52"/>
      <c r="K59" s="52"/>
    </row>
    <row r="60" spans="1:11" x14ac:dyDescent="0.3">
      <c r="A60" s="121"/>
      <c r="B60" s="123"/>
      <c r="C60" s="26"/>
      <c r="D60" s="26"/>
      <c r="F60" s="52"/>
      <c r="H60" s="52"/>
      <c r="I60" s="52"/>
      <c r="J60" s="52"/>
      <c r="K60" s="52"/>
    </row>
    <row r="61" spans="1:11" x14ac:dyDescent="0.3">
      <c r="A61" s="121"/>
      <c r="B61" s="123"/>
      <c r="C61" s="26"/>
      <c r="D61" s="26"/>
      <c r="F61" s="52"/>
      <c r="H61" s="52"/>
      <c r="I61" s="52"/>
      <c r="J61" s="52"/>
      <c r="K61" s="52"/>
    </row>
    <row r="62" spans="1:11" x14ac:dyDescent="0.3">
      <c r="A62" s="121"/>
      <c r="B62" s="123"/>
      <c r="C62" s="26"/>
      <c r="D62" s="26"/>
      <c r="F62" s="52"/>
      <c r="H62" s="52"/>
      <c r="I62" s="52"/>
      <c r="J62" s="52"/>
      <c r="K62" s="52"/>
    </row>
    <row r="63" spans="1:11" x14ac:dyDescent="0.3">
      <c r="A63" s="121"/>
      <c r="B63" s="123"/>
      <c r="C63" s="26"/>
      <c r="D63" s="26"/>
      <c r="F63" s="52"/>
      <c r="H63" s="52"/>
      <c r="I63" s="52"/>
      <c r="J63" s="52"/>
      <c r="K63" s="52"/>
    </row>
    <row r="64" spans="1:11" x14ac:dyDescent="0.3">
      <c r="A64" s="121"/>
      <c r="B64" s="123"/>
      <c r="C64" s="26"/>
      <c r="D64" s="26"/>
      <c r="F64" s="52"/>
      <c r="H64" s="52"/>
      <c r="I64" s="52"/>
      <c r="J64" s="52"/>
      <c r="K64" s="52"/>
    </row>
    <row r="65" spans="1:11" x14ac:dyDescent="0.3">
      <c r="A65" s="121"/>
      <c r="B65" s="123"/>
      <c r="C65" s="26"/>
      <c r="D65" s="26"/>
      <c r="F65" s="52"/>
      <c r="H65" s="52"/>
      <c r="I65" s="52"/>
      <c r="J65" s="52"/>
      <c r="K65" s="52"/>
    </row>
    <row r="66" spans="1:11" x14ac:dyDescent="0.3">
      <c r="A66" s="121"/>
      <c r="B66" s="123"/>
      <c r="C66" s="26"/>
      <c r="D66" s="26"/>
      <c r="F66" s="52"/>
      <c r="H66" s="52"/>
      <c r="I66" s="52"/>
      <c r="J66" s="52"/>
      <c r="K66" s="52"/>
    </row>
    <row r="67" spans="1:11" x14ac:dyDescent="0.3">
      <c r="A67" s="121"/>
      <c r="B67" s="123"/>
      <c r="C67" s="26"/>
      <c r="D67" s="26"/>
      <c r="F67" s="52"/>
      <c r="H67" s="52"/>
      <c r="I67" s="52"/>
      <c r="J67" s="52"/>
      <c r="K67" s="52"/>
    </row>
    <row r="68" spans="1:11" x14ac:dyDescent="0.3">
      <c r="A68" s="121"/>
      <c r="B68" s="123"/>
      <c r="C68" s="26"/>
      <c r="D68" s="26"/>
      <c r="F68" s="52"/>
      <c r="H68" s="52"/>
      <c r="I68" s="52"/>
      <c r="J68" s="52"/>
      <c r="K68" s="52"/>
    </row>
    <row r="69" spans="1:11" x14ac:dyDescent="0.3">
      <c r="A69" s="121"/>
      <c r="B69" s="123"/>
      <c r="C69" s="26"/>
      <c r="D69" s="26"/>
      <c r="F69" s="52"/>
      <c r="H69" s="52"/>
      <c r="I69" s="52"/>
      <c r="J69" s="52"/>
      <c r="K69" s="52"/>
    </row>
    <row r="70" spans="1:11" x14ac:dyDescent="0.3">
      <c r="A70" s="121"/>
      <c r="B70" s="123"/>
      <c r="C70" s="26"/>
      <c r="D70" s="26"/>
      <c r="F70" s="52"/>
      <c r="H70" s="52"/>
      <c r="I70" s="52"/>
      <c r="J70" s="52"/>
      <c r="K70" s="52"/>
    </row>
    <row r="71" spans="1:11" x14ac:dyDescent="0.3">
      <c r="A71" s="121"/>
      <c r="B71" s="123"/>
      <c r="C71" s="26"/>
      <c r="D71" s="26"/>
      <c r="F71" s="52"/>
      <c r="H71" s="52"/>
      <c r="I71" s="52"/>
      <c r="J71" s="52"/>
      <c r="K71" s="52"/>
    </row>
    <row r="72" spans="1:11" x14ac:dyDescent="0.3">
      <c r="A72" s="121"/>
      <c r="B72" s="123"/>
      <c r="C72" s="26"/>
      <c r="D72" s="26"/>
      <c r="F72" s="52"/>
      <c r="H72" s="52"/>
      <c r="I72" s="52"/>
      <c r="J72" s="52"/>
      <c r="K72" s="52"/>
    </row>
    <row r="73" spans="1:11" x14ac:dyDescent="0.3">
      <c r="A73" s="121"/>
      <c r="B73" s="123"/>
      <c r="C73" s="26"/>
      <c r="D73" s="26"/>
      <c r="F73" s="52"/>
      <c r="H73" s="52"/>
      <c r="I73" s="52"/>
      <c r="J73" s="52"/>
      <c r="K73" s="52"/>
    </row>
    <row r="74" spans="1:11" x14ac:dyDescent="0.3">
      <c r="A74" s="121"/>
      <c r="B74" s="123"/>
      <c r="C74" s="26"/>
      <c r="D74" s="26"/>
      <c r="F74" s="52"/>
      <c r="H74" s="52"/>
      <c r="I74" s="52"/>
      <c r="J74" s="52"/>
      <c r="K74" s="52"/>
    </row>
    <row r="75" spans="1:11" x14ac:dyDescent="0.3">
      <c r="A75" s="121"/>
      <c r="B75" s="123"/>
      <c r="C75" s="26"/>
      <c r="D75" s="26"/>
      <c r="F75" s="52"/>
      <c r="H75" s="52"/>
      <c r="I75" s="52"/>
      <c r="J75" s="52"/>
      <c r="K75" s="52"/>
    </row>
    <row r="76" spans="1:11" x14ac:dyDescent="0.3">
      <c r="A76" s="121"/>
      <c r="B76" s="123"/>
      <c r="C76" s="26"/>
      <c r="D76" s="26"/>
      <c r="F76" s="52"/>
      <c r="H76" s="52"/>
      <c r="I76" s="52"/>
      <c r="J76" s="52"/>
      <c r="K76" s="52"/>
    </row>
    <row r="77" spans="1:11" x14ac:dyDescent="0.3">
      <c r="A77" s="121"/>
      <c r="B77" s="123"/>
      <c r="C77" s="26"/>
      <c r="D77" s="26"/>
      <c r="F77" s="52"/>
      <c r="H77" s="52"/>
      <c r="I77" s="52"/>
      <c r="J77" s="52"/>
      <c r="K77" s="52"/>
    </row>
    <row r="78" spans="1:11" x14ac:dyDescent="0.3">
      <c r="A78" s="121"/>
      <c r="B78" s="123"/>
      <c r="C78" s="26"/>
      <c r="D78" s="26"/>
      <c r="F78" s="52"/>
      <c r="H78" s="52"/>
      <c r="I78" s="52"/>
      <c r="J78" s="52"/>
      <c r="K78" s="52"/>
    </row>
    <row r="79" spans="1:11" x14ac:dyDescent="0.3">
      <c r="A79" s="121"/>
      <c r="B79" s="123"/>
      <c r="C79" s="26"/>
      <c r="D79" s="26"/>
      <c r="F79" s="52"/>
      <c r="H79" s="52"/>
      <c r="I79" s="52"/>
      <c r="J79" s="52"/>
      <c r="K79" s="52"/>
    </row>
    <row r="80" spans="1:11" x14ac:dyDescent="0.3">
      <c r="A80" s="121"/>
      <c r="B80" s="123"/>
      <c r="C80" s="26"/>
      <c r="D80" s="26"/>
      <c r="F80" s="52"/>
      <c r="H80" s="52"/>
      <c r="I80" s="52"/>
      <c r="J80" s="52"/>
      <c r="K80" s="52"/>
    </row>
    <row r="81" spans="1:11" x14ac:dyDescent="0.3">
      <c r="A81" s="121"/>
      <c r="B81" s="123"/>
      <c r="C81" s="26"/>
      <c r="D81" s="26"/>
      <c r="F81" s="52"/>
      <c r="H81" s="52"/>
      <c r="I81" s="52"/>
      <c r="J81" s="52"/>
      <c r="K81" s="52"/>
    </row>
    <row r="82" spans="1:11" x14ac:dyDescent="0.3">
      <c r="A82" s="121"/>
      <c r="B82" s="123"/>
      <c r="C82" s="26"/>
      <c r="D82" s="26"/>
      <c r="F82" s="52"/>
      <c r="H82" s="52"/>
      <c r="I82" s="52"/>
      <c r="J82" s="52"/>
      <c r="K82" s="52"/>
    </row>
    <row r="83" spans="1:11" x14ac:dyDescent="0.3">
      <c r="A83" s="121"/>
      <c r="B83" s="123"/>
      <c r="C83" s="26"/>
      <c r="D83" s="26"/>
      <c r="F83" s="52"/>
      <c r="H83" s="52"/>
      <c r="I83" s="52"/>
      <c r="J83" s="52"/>
      <c r="K83" s="52"/>
    </row>
    <row r="84" spans="1:11" x14ac:dyDescent="0.3">
      <c r="A84" s="121"/>
      <c r="B84" s="123"/>
      <c r="C84" s="26"/>
      <c r="D84" s="26"/>
      <c r="F84" s="52"/>
      <c r="H84" s="52"/>
      <c r="I84" s="52"/>
      <c r="J84" s="52"/>
      <c r="K84" s="52"/>
    </row>
    <row r="85" spans="1:11" x14ac:dyDescent="0.3">
      <c r="A85" s="121"/>
      <c r="B85" s="123"/>
      <c r="C85" s="26"/>
      <c r="D85" s="26"/>
      <c r="F85" s="52"/>
      <c r="H85" s="52"/>
      <c r="I85" s="52"/>
      <c r="J85" s="52"/>
      <c r="K85" s="52"/>
    </row>
    <row r="86" spans="1:11" x14ac:dyDescent="0.3">
      <c r="A86" s="121"/>
      <c r="B86" s="123"/>
      <c r="C86" s="26"/>
      <c r="D86" s="26"/>
      <c r="F86" s="52"/>
      <c r="H86" s="52"/>
      <c r="I86" s="52"/>
      <c r="J86" s="52"/>
      <c r="K86" s="52"/>
    </row>
    <row r="87" spans="1:11" x14ac:dyDescent="0.3">
      <c r="A87" s="121"/>
      <c r="B87" s="123"/>
      <c r="C87" s="26"/>
      <c r="D87" s="26"/>
      <c r="F87" s="52"/>
      <c r="H87" s="52"/>
      <c r="I87" s="52"/>
      <c r="J87" s="52"/>
      <c r="K87" s="52"/>
    </row>
    <row r="88" spans="1:11" x14ac:dyDescent="0.3">
      <c r="A88" s="121"/>
      <c r="B88" s="123"/>
      <c r="C88" s="26"/>
      <c r="D88" s="26"/>
      <c r="F88" s="52"/>
      <c r="H88" s="52"/>
      <c r="I88" s="52"/>
      <c r="J88" s="52"/>
      <c r="K88" s="52"/>
    </row>
    <row r="89" spans="1:11" x14ac:dyDescent="0.3">
      <c r="A89" s="121"/>
      <c r="B89" s="123"/>
      <c r="C89" s="26"/>
      <c r="D89" s="26"/>
      <c r="F89" s="52"/>
      <c r="H89" s="52"/>
      <c r="I89" s="52"/>
      <c r="J89" s="52"/>
      <c r="K89" s="52"/>
    </row>
    <row r="90" spans="1:11" x14ac:dyDescent="0.3">
      <c r="A90" s="121"/>
      <c r="B90" s="123"/>
      <c r="C90" s="26"/>
      <c r="D90" s="26"/>
      <c r="F90" s="52"/>
      <c r="H90" s="52"/>
      <c r="I90" s="52"/>
      <c r="J90" s="52"/>
      <c r="K90" s="52"/>
    </row>
    <row r="91" spans="1:11" x14ac:dyDescent="0.3">
      <c r="A91" s="121"/>
      <c r="B91" s="123"/>
      <c r="C91" s="26"/>
      <c r="D91" s="26"/>
      <c r="F91" s="52"/>
      <c r="H91" s="52"/>
      <c r="I91" s="52"/>
      <c r="J91" s="52"/>
      <c r="K91" s="52"/>
    </row>
    <row r="92" spans="1:11" x14ac:dyDescent="0.3">
      <c r="A92" s="121"/>
      <c r="B92" s="123"/>
      <c r="C92" s="26"/>
      <c r="D92" s="26"/>
      <c r="F92" s="52"/>
      <c r="H92" s="52"/>
      <c r="I92" s="52"/>
      <c r="J92" s="52"/>
      <c r="K92" s="52"/>
    </row>
    <row r="93" spans="1:11" x14ac:dyDescent="0.3">
      <c r="A93" s="121"/>
      <c r="B93" s="123"/>
      <c r="C93" s="26"/>
      <c r="D93" s="26"/>
      <c r="F93" s="52"/>
      <c r="H93" s="52"/>
      <c r="I93" s="52"/>
      <c r="J93" s="52"/>
      <c r="K93" s="52"/>
    </row>
    <row r="94" spans="1:11" x14ac:dyDescent="0.3">
      <c r="A94" s="121"/>
      <c r="B94" s="123"/>
      <c r="C94" s="26"/>
      <c r="D94" s="26"/>
      <c r="F94" s="52"/>
      <c r="H94" s="52"/>
      <c r="I94" s="52"/>
      <c r="J94" s="52"/>
      <c r="K94" s="52"/>
    </row>
    <row r="95" spans="1:11" x14ac:dyDescent="0.3">
      <c r="A95" s="121"/>
      <c r="B95" s="123"/>
      <c r="C95" s="26"/>
      <c r="D95" s="26"/>
      <c r="F95" s="52"/>
      <c r="H95" s="52"/>
      <c r="I95" s="52"/>
      <c r="J95" s="52"/>
      <c r="K95" s="52"/>
    </row>
    <row r="96" spans="1:11" x14ac:dyDescent="0.3">
      <c r="A96" s="121"/>
      <c r="B96" s="123"/>
      <c r="C96" s="26"/>
      <c r="D96" s="26"/>
      <c r="F96" s="52"/>
      <c r="H96" s="52"/>
      <c r="I96" s="52"/>
      <c r="J96" s="52"/>
      <c r="K96" s="52"/>
    </row>
    <row r="97" spans="1:11" x14ac:dyDescent="0.3">
      <c r="A97" s="121"/>
      <c r="B97" s="123"/>
      <c r="C97" s="26"/>
      <c r="D97" s="26"/>
      <c r="F97" s="52"/>
      <c r="H97" s="52"/>
      <c r="I97" s="52"/>
      <c r="J97" s="52"/>
      <c r="K97" s="52"/>
    </row>
    <row r="98" spans="1:11" x14ac:dyDescent="0.3">
      <c r="A98" s="121"/>
      <c r="B98" s="123"/>
      <c r="C98" s="26"/>
      <c r="D98" s="26"/>
      <c r="F98" s="52"/>
      <c r="H98" s="52"/>
      <c r="I98" s="52"/>
      <c r="J98" s="52"/>
      <c r="K98" s="52"/>
    </row>
    <row r="99" spans="1:11" x14ac:dyDescent="0.3">
      <c r="A99" s="121"/>
      <c r="B99" s="123"/>
      <c r="C99" s="26"/>
      <c r="D99" s="26"/>
      <c r="F99" s="52"/>
      <c r="H99" s="52"/>
      <c r="I99" s="52"/>
      <c r="J99" s="52"/>
      <c r="K99" s="52"/>
    </row>
    <row r="100" spans="1:11" x14ac:dyDescent="0.3">
      <c r="A100" s="121"/>
      <c r="B100" s="123"/>
      <c r="C100" s="26"/>
      <c r="D100" s="26"/>
      <c r="F100" s="52"/>
      <c r="H100" s="52"/>
      <c r="I100" s="52"/>
      <c r="J100" s="52"/>
      <c r="K100" s="52"/>
    </row>
    <row r="101" spans="1:11" x14ac:dyDescent="0.3">
      <c r="A101" s="121"/>
      <c r="B101" s="123"/>
      <c r="C101" s="26"/>
      <c r="D101" s="26"/>
      <c r="F101" s="52"/>
      <c r="H101" s="52"/>
      <c r="I101" s="52"/>
      <c r="J101" s="52"/>
      <c r="K101" s="52"/>
    </row>
    <row r="102" spans="1:11" x14ac:dyDescent="0.3">
      <c r="A102" s="121"/>
      <c r="B102" s="123"/>
      <c r="C102" s="26"/>
      <c r="D102" s="26"/>
      <c r="F102" s="52"/>
      <c r="H102" s="52"/>
      <c r="I102" s="52"/>
      <c r="J102" s="52"/>
      <c r="K102" s="52"/>
    </row>
    <row r="103" spans="1:11" x14ac:dyDescent="0.3">
      <c r="A103" s="121"/>
      <c r="B103" s="123"/>
      <c r="C103" s="26"/>
      <c r="D103" s="26"/>
      <c r="F103" s="52"/>
      <c r="H103" s="52"/>
      <c r="I103" s="52"/>
      <c r="J103" s="52"/>
      <c r="K103" s="52"/>
    </row>
    <row r="104" spans="1:11" x14ac:dyDescent="0.3">
      <c r="A104" s="121"/>
      <c r="B104" s="123"/>
      <c r="C104" s="26"/>
      <c r="D104" s="26"/>
      <c r="F104" s="52"/>
      <c r="H104" s="52"/>
      <c r="I104" s="52"/>
      <c r="J104" s="52"/>
      <c r="K104" s="52"/>
    </row>
    <row r="105" spans="1:11" x14ac:dyDescent="0.3">
      <c r="A105" s="121"/>
      <c r="B105" s="123"/>
      <c r="C105" s="26"/>
      <c r="D105" s="26"/>
      <c r="F105" s="52"/>
      <c r="H105" s="52"/>
      <c r="I105" s="52"/>
      <c r="J105" s="52"/>
      <c r="K105" s="52"/>
    </row>
    <row r="106" spans="1:11" x14ac:dyDescent="0.3">
      <c r="A106" s="121"/>
      <c r="B106" s="123"/>
      <c r="C106" s="26"/>
      <c r="D106" s="26"/>
      <c r="F106" s="52"/>
      <c r="H106" s="52"/>
      <c r="I106" s="52"/>
      <c r="J106" s="52"/>
      <c r="K106" s="52"/>
    </row>
    <row r="107" spans="1:11" x14ac:dyDescent="0.3">
      <c r="A107" s="121"/>
      <c r="B107" s="123"/>
      <c r="C107" s="26"/>
      <c r="D107" s="26"/>
      <c r="F107" s="52"/>
      <c r="H107" s="52"/>
      <c r="I107" s="52"/>
      <c r="J107" s="52"/>
      <c r="K107" s="52"/>
    </row>
    <row r="108" spans="1:11" x14ac:dyDescent="0.3">
      <c r="A108" s="121"/>
      <c r="B108" s="123"/>
      <c r="C108" s="26"/>
      <c r="D108" s="26"/>
      <c r="F108" s="52"/>
      <c r="H108" s="52"/>
      <c r="I108" s="52"/>
      <c r="J108" s="52"/>
      <c r="K108" s="52"/>
    </row>
    <row r="109" spans="1:11" x14ac:dyDescent="0.3">
      <c r="A109" s="121"/>
      <c r="B109" s="123"/>
      <c r="C109" s="26"/>
      <c r="D109" s="26"/>
      <c r="F109" s="52"/>
      <c r="H109" s="52"/>
      <c r="I109" s="52"/>
      <c r="J109" s="52"/>
      <c r="K109" s="52"/>
    </row>
    <row r="110" spans="1:11" x14ac:dyDescent="0.3">
      <c r="A110" s="121"/>
      <c r="B110" s="123"/>
      <c r="C110" s="26"/>
      <c r="D110" s="26"/>
      <c r="F110" s="52"/>
      <c r="H110" s="52"/>
      <c r="I110" s="52"/>
      <c r="J110" s="52"/>
      <c r="K110" s="52"/>
    </row>
    <row r="111" spans="1:11" x14ac:dyDescent="0.3">
      <c r="A111" s="121"/>
      <c r="B111" s="123"/>
      <c r="C111" s="26"/>
      <c r="D111" s="26"/>
      <c r="F111" s="52"/>
      <c r="H111" s="52"/>
      <c r="I111" s="52"/>
      <c r="J111" s="52"/>
      <c r="K111" s="52"/>
    </row>
    <row r="112" spans="1:11" x14ac:dyDescent="0.3">
      <c r="A112" s="121"/>
      <c r="B112" s="123"/>
      <c r="C112" s="26"/>
      <c r="D112" s="26"/>
      <c r="F112" s="52"/>
      <c r="H112" s="52"/>
      <c r="I112" s="52"/>
      <c r="J112" s="52"/>
      <c r="K112" s="52"/>
    </row>
    <row r="113" spans="1:11" x14ac:dyDescent="0.3">
      <c r="A113" s="121"/>
      <c r="B113" s="123"/>
      <c r="C113" s="26"/>
      <c r="D113" s="26"/>
      <c r="F113" s="52"/>
      <c r="H113" s="52"/>
      <c r="I113" s="52"/>
      <c r="J113" s="52"/>
      <c r="K113" s="52"/>
    </row>
    <row r="114" spans="1:11" x14ac:dyDescent="0.3">
      <c r="A114" s="121"/>
      <c r="B114" s="123"/>
      <c r="C114" s="26"/>
      <c r="D114" s="26"/>
      <c r="F114" s="52"/>
      <c r="H114" s="52"/>
      <c r="I114" s="52"/>
      <c r="J114" s="52"/>
      <c r="K114" s="52"/>
    </row>
    <row r="115" spans="1:11" x14ac:dyDescent="0.3">
      <c r="A115" s="121"/>
      <c r="B115" s="123"/>
      <c r="C115" s="26"/>
      <c r="D115" s="26"/>
      <c r="F115" s="52"/>
      <c r="H115" s="52"/>
      <c r="I115" s="52"/>
      <c r="J115" s="52"/>
      <c r="K115" s="52"/>
    </row>
    <row r="116" spans="1:11" x14ac:dyDescent="0.3">
      <c r="A116" s="121"/>
      <c r="B116" s="123"/>
      <c r="C116" s="26"/>
      <c r="D116" s="26"/>
      <c r="F116" s="52"/>
      <c r="H116" s="52"/>
      <c r="I116" s="52"/>
      <c r="J116" s="52"/>
      <c r="K116" s="52"/>
    </row>
    <row r="117" spans="1:11" x14ac:dyDescent="0.3">
      <c r="A117" s="121"/>
      <c r="B117" s="123"/>
      <c r="C117" s="26"/>
      <c r="D117" s="26"/>
      <c r="F117" s="52"/>
      <c r="H117" s="52"/>
      <c r="I117" s="52"/>
      <c r="J117" s="52"/>
      <c r="K117" s="52"/>
    </row>
    <row r="118" spans="1:11" x14ac:dyDescent="0.3">
      <c r="A118" s="121"/>
      <c r="B118" s="123"/>
      <c r="C118" s="26"/>
      <c r="D118" s="26"/>
      <c r="F118" s="52"/>
      <c r="H118" s="52"/>
      <c r="I118" s="52"/>
      <c r="J118" s="52"/>
      <c r="K118" s="52"/>
    </row>
    <row r="119" spans="1:11" x14ac:dyDescent="0.3">
      <c r="A119" s="121"/>
      <c r="B119" s="123"/>
      <c r="C119" s="26"/>
      <c r="D119" s="26"/>
      <c r="F119" s="52"/>
      <c r="H119" s="52"/>
      <c r="I119" s="52"/>
      <c r="J119" s="52"/>
      <c r="K119" s="52"/>
    </row>
    <row r="120" spans="1:11" x14ac:dyDescent="0.3">
      <c r="A120" s="121"/>
      <c r="B120" s="123"/>
      <c r="C120" s="26"/>
      <c r="D120" s="26"/>
      <c r="F120" s="52"/>
      <c r="H120" s="52"/>
      <c r="I120" s="52"/>
      <c r="J120" s="52"/>
      <c r="K120" s="52"/>
    </row>
    <row r="121" spans="1:11" x14ac:dyDescent="0.3">
      <c r="A121" s="121"/>
      <c r="B121" s="123"/>
      <c r="C121" s="26"/>
      <c r="D121" s="26"/>
      <c r="F121" s="52"/>
      <c r="H121" s="52"/>
      <c r="I121" s="52"/>
      <c r="J121" s="52"/>
      <c r="K121" s="52"/>
    </row>
    <row r="122" spans="1:11" x14ac:dyDescent="0.3">
      <c r="A122" s="121"/>
      <c r="B122" s="123"/>
      <c r="C122" s="26"/>
      <c r="D122" s="26"/>
      <c r="F122" s="52"/>
      <c r="H122" s="52"/>
      <c r="I122" s="52"/>
      <c r="J122" s="52"/>
      <c r="K122" s="52"/>
    </row>
    <row r="123" spans="1:11" x14ac:dyDescent="0.3">
      <c r="A123" s="121"/>
      <c r="B123" s="123"/>
      <c r="C123" s="26"/>
      <c r="D123" s="26"/>
      <c r="F123" s="52"/>
      <c r="H123" s="52"/>
      <c r="I123" s="52"/>
      <c r="J123" s="52"/>
      <c r="K123" s="52"/>
    </row>
    <row r="124" spans="1:11" x14ac:dyDescent="0.3">
      <c r="A124" s="121"/>
      <c r="B124" s="123"/>
      <c r="C124" s="26"/>
      <c r="D124" s="26"/>
      <c r="F124" s="52"/>
      <c r="H124" s="52"/>
      <c r="I124" s="52"/>
      <c r="J124" s="52"/>
      <c r="K124" s="52"/>
    </row>
    <row r="125" spans="1:11" x14ac:dyDescent="0.3">
      <c r="A125" s="121"/>
      <c r="B125" s="123"/>
      <c r="C125" s="26"/>
      <c r="D125" s="26"/>
      <c r="F125" s="52"/>
      <c r="H125" s="52"/>
      <c r="I125" s="52"/>
      <c r="J125" s="52"/>
      <c r="K125" s="52"/>
    </row>
    <row r="126" spans="1:11" x14ac:dyDescent="0.3">
      <c r="A126" s="121"/>
      <c r="B126" s="123"/>
      <c r="C126" s="26"/>
      <c r="D126" s="26"/>
      <c r="F126" s="52"/>
      <c r="H126" s="52"/>
      <c r="I126" s="52"/>
      <c r="J126" s="52"/>
      <c r="K126" s="52"/>
    </row>
    <row r="127" spans="1:11" x14ac:dyDescent="0.3">
      <c r="A127" s="121"/>
      <c r="B127" s="123"/>
      <c r="C127" s="26"/>
      <c r="D127" s="26"/>
      <c r="F127" s="52"/>
      <c r="H127" s="52"/>
      <c r="I127" s="52"/>
      <c r="J127" s="52"/>
      <c r="K127" s="52"/>
    </row>
    <row r="128" spans="1:11" x14ac:dyDescent="0.3">
      <c r="A128" s="121"/>
      <c r="B128" s="123"/>
      <c r="C128" s="26"/>
      <c r="D128" s="26"/>
      <c r="F128" s="52"/>
      <c r="H128" s="52"/>
      <c r="I128" s="52"/>
      <c r="J128" s="52"/>
      <c r="K128" s="52"/>
    </row>
    <row r="129" spans="1:11" x14ac:dyDescent="0.3">
      <c r="A129" s="121"/>
      <c r="B129" s="123"/>
      <c r="C129" s="26"/>
      <c r="D129" s="26"/>
      <c r="F129" s="52"/>
      <c r="H129" s="52"/>
      <c r="I129" s="52"/>
      <c r="J129" s="52"/>
      <c r="K129" s="52"/>
    </row>
    <row r="130" spans="1:11" x14ac:dyDescent="0.3">
      <c r="A130" s="121"/>
      <c r="B130" s="123"/>
      <c r="C130" s="26"/>
      <c r="D130" s="26"/>
      <c r="F130" s="52"/>
      <c r="H130" s="52"/>
      <c r="I130" s="52"/>
      <c r="J130" s="52"/>
      <c r="K130" s="52"/>
    </row>
    <row r="131" spans="1:11" x14ac:dyDescent="0.3">
      <c r="A131" s="121"/>
      <c r="B131" s="123"/>
      <c r="C131" s="26"/>
      <c r="D131" s="26"/>
      <c r="F131" s="52"/>
      <c r="H131" s="52"/>
      <c r="I131" s="52"/>
      <c r="J131" s="52"/>
      <c r="K131" s="52"/>
    </row>
    <row r="132" spans="1:11" x14ac:dyDescent="0.3">
      <c r="A132" s="121"/>
      <c r="B132" s="123"/>
      <c r="C132" s="26"/>
      <c r="D132" s="26"/>
      <c r="F132" s="52"/>
      <c r="H132" s="52"/>
      <c r="I132" s="52"/>
      <c r="J132" s="52"/>
      <c r="K132" s="52"/>
    </row>
    <row r="133" spans="1:11" x14ac:dyDescent="0.3">
      <c r="A133" s="121"/>
      <c r="B133" s="123"/>
      <c r="C133" s="26"/>
      <c r="D133" s="26"/>
      <c r="F133" s="52"/>
      <c r="H133" s="52"/>
      <c r="I133" s="52"/>
      <c r="J133" s="52"/>
      <c r="K133" s="52"/>
    </row>
    <row r="134" spans="1:11" x14ac:dyDescent="0.3">
      <c r="A134" s="121"/>
      <c r="B134" s="123"/>
      <c r="C134" s="26"/>
      <c r="D134" s="26"/>
      <c r="F134" s="52"/>
      <c r="H134" s="52"/>
      <c r="I134" s="52"/>
      <c r="J134" s="52"/>
      <c r="K134" s="52"/>
    </row>
    <row r="135" spans="1:11" x14ac:dyDescent="0.3">
      <c r="A135" s="121"/>
      <c r="B135" s="123"/>
      <c r="C135" s="26"/>
      <c r="D135" s="26"/>
      <c r="F135" s="52"/>
      <c r="H135" s="52"/>
      <c r="I135" s="52"/>
      <c r="J135" s="52"/>
      <c r="K135" s="52"/>
    </row>
    <row r="136" spans="1:11" x14ac:dyDescent="0.3">
      <c r="A136" s="121"/>
      <c r="B136" s="123"/>
      <c r="C136" s="26"/>
      <c r="D136" s="26"/>
      <c r="F136" s="52"/>
      <c r="H136" s="52"/>
      <c r="I136" s="52"/>
      <c r="J136" s="52"/>
      <c r="K136" s="52"/>
    </row>
    <row r="137" spans="1:11" x14ac:dyDescent="0.3">
      <c r="A137" s="121"/>
      <c r="B137" s="123"/>
      <c r="C137" s="26"/>
      <c r="D137" s="26"/>
      <c r="F137" s="52"/>
      <c r="H137" s="52"/>
      <c r="I137" s="52"/>
      <c r="J137" s="52"/>
      <c r="K137" s="52"/>
    </row>
    <row r="138" spans="1:11" x14ac:dyDescent="0.3">
      <c r="A138" s="121"/>
      <c r="B138" s="123"/>
      <c r="C138" s="26"/>
      <c r="D138" s="26"/>
      <c r="F138" s="52"/>
      <c r="H138" s="52"/>
      <c r="I138" s="52"/>
      <c r="J138" s="52"/>
      <c r="K138" s="52"/>
    </row>
    <row r="139" spans="1:11" x14ac:dyDescent="0.3">
      <c r="A139" s="121"/>
      <c r="B139" s="123"/>
      <c r="C139" s="26"/>
      <c r="D139" s="26"/>
      <c r="F139" s="52"/>
      <c r="H139" s="52"/>
      <c r="I139" s="52"/>
      <c r="J139" s="52"/>
      <c r="K139" s="52"/>
    </row>
    <row r="140" spans="1:11" x14ac:dyDescent="0.3">
      <c r="A140" s="121"/>
      <c r="B140" s="123"/>
      <c r="C140" s="26"/>
      <c r="D140" s="26"/>
      <c r="F140" s="52"/>
      <c r="H140" s="52"/>
      <c r="I140" s="52"/>
      <c r="J140" s="52"/>
      <c r="K140" s="52"/>
    </row>
    <row r="141" spans="1:11" x14ac:dyDescent="0.3">
      <c r="A141" s="121"/>
      <c r="B141" s="123"/>
      <c r="C141" s="26"/>
      <c r="D141" s="26"/>
      <c r="F141" s="52"/>
      <c r="H141" s="52"/>
      <c r="I141" s="52"/>
      <c r="J141" s="52"/>
      <c r="K141" s="52"/>
    </row>
    <row r="142" spans="1:11" x14ac:dyDescent="0.3">
      <c r="A142" s="121"/>
      <c r="B142" s="123"/>
      <c r="C142" s="26"/>
      <c r="D142" s="26"/>
      <c r="F142" s="52"/>
      <c r="H142" s="52"/>
      <c r="I142" s="52"/>
      <c r="J142" s="52"/>
      <c r="K142" s="52"/>
    </row>
    <row r="143" spans="1:11" x14ac:dyDescent="0.3">
      <c r="A143" s="121"/>
      <c r="B143" s="123"/>
      <c r="C143" s="26"/>
      <c r="D143" s="26"/>
      <c r="F143" s="52"/>
      <c r="H143" s="52"/>
      <c r="I143" s="52"/>
      <c r="J143" s="52"/>
      <c r="K143" s="52"/>
    </row>
    <row r="144" spans="1:11" x14ac:dyDescent="0.3">
      <c r="A144" s="121"/>
      <c r="B144" s="123"/>
      <c r="C144" s="26"/>
      <c r="D144" s="26"/>
      <c r="F144" s="52"/>
      <c r="H144" s="52"/>
      <c r="I144" s="52"/>
      <c r="J144" s="52"/>
      <c r="K144" s="52"/>
    </row>
    <row r="145" spans="1:11" x14ac:dyDescent="0.3">
      <c r="A145" s="121"/>
      <c r="B145" s="123"/>
      <c r="C145" s="26"/>
      <c r="D145" s="26"/>
      <c r="F145" s="52"/>
      <c r="H145" s="52"/>
      <c r="I145" s="52"/>
      <c r="J145" s="52"/>
      <c r="K145" s="52"/>
    </row>
    <row r="146" spans="1:11" x14ac:dyDescent="0.3">
      <c r="A146" s="121"/>
      <c r="B146" s="123"/>
      <c r="C146" s="26"/>
      <c r="D146" s="26"/>
      <c r="F146" s="52"/>
      <c r="H146" s="52"/>
      <c r="I146" s="52"/>
      <c r="J146" s="52"/>
      <c r="K146" s="52"/>
    </row>
    <row r="147" spans="1:11" x14ac:dyDescent="0.3">
      <c r="A147" s="121"/>
      <c r="B147" s="123"/>
      <c r="C147" s="26"/>
      <c r="D147" s="26"/>
      <c r="F147" s="52"/>
      <c r="H147" s="52"/>
      <c r="I147" s="52"/>
      <c r="J147" s="52"/>
      <c r="K147" s="52"/>
    </row>
    <row r="148" spans="1:11" x14ac:dyDescent="0.3">
      <c r="A148" s="121"/>
      <c r="B148" s="123"/>
      <c r="C148" s="26"/>
      <c r="D148" s="26"/>
      <c r="F148" s="52"/>
      <c r="H148" s="52"/>
      <c r="I148" s="52"/>
      <c r="J148" s="52"/>
      <c r="K148" s="52"/>
    </row>
    <row r="149" spans="1:11" x14ac:dyDescent="0.3">
      <c r="A149" s="121"/>
      <c r="B149" s="123"/>
      <c r="C149" s="26"/>
      <c r="D149" s="26"/>
      <c r="F149" s="52"/>
      <c r="H149" s="52"/>
      <c r="I149" s="52"/>
      <c r="J149" s="52"/>
      <c r="K149" s="52"/>
    </row>
    <row r="150" spans="1:11" x14ac:dyDescent="0.3">
      <c r="A150" s="121"/>
      <c r="B150" s="123"/>
      <c r="C150" s="26"/>
      <c r="D150" s="26"/>
      <c r="F150" s="52"/>
      <c r="H150" s="52"/>
      <c r="I150" s="52"/>
      <c r="J150" s="52"/>
      <c r="K150" s="52"/>
    </row>
    <row r="151" spans="1:11" x14ac:dyDescent="0.3">
      <c r="A151" s="121"/>
      <c r="B151" s="123"/>
      <c r="C151" s="26"/>
      <c r="D151" s="26"/>
      <c r="F151" s="52"/>
      <c r="H151" s="52"/>
      <c r="I151" s="52"/>
      <c r="J151" s="52"/>
      <c r="K151" s="52"/>
    </row>
    <row r="152" spans="1:11" x14ac:dyDescent="0.3">
      <c r="A152" s="121"/>
      <c r="B152" s="123"/>
      <c r="C152" s="26"/>
      <c r="D152" s="26"/>
      <c r="F152" s="52"/>
      <c r="H152" s="52"/>
      <c r="I152" s="52"/>
      <c r="J152" s="52"/>
      <c r="K152" s="52"/>
    </row>
    <row r="153" spans="1:11" x14ac:dyDescent="0.3">
      <c r="A153" s="121"/>
      <c r="B153" s="123"/>
      <c r="C153" s="26"/>
      <c r="D153" s="26"/>
      <c r="F153" s="52"/>
      <c r="H153" s="52"/>
      <c r="I153" s="52"/>
      <c r="J153" s="52"/>
      <c r="K153" s="52"/>
    </row>
    <row r="154" spans="1:11" x14ac:dyDescent="0.3">
      <c r="A154" s="121"/>
      <c r="B154" s="123"/>
      <c r="C154" s="26"/>
      <c r="D154" s="26"/>
      <c r="F154" s="52"/>
      <c r="H154" s="52"/>
      <c r="I154" s="52"/>
      <c r="J154" s="52"/>
      <c r="K154" s="52"/>
    </row>
    <row r="155" spans="1:11" x14ac:dyDescent="0.3">
      <c r="A155" s="121"/>
      <c r="B155" s="123"/>
      <c r="C155" s="26"/>
      <c r="D155" s="26"/>
      <c r="F155" s="52"/>
      <c r="H155" s="52"/>
      <c r="I155" s="52"/>
      <c r="J155" s="52"/>
      <c r="K155" s="52"/>
    </row>
    <row r="156" spans="1:11" x14ac:dyDescent="0.3">
      <c r="A156" s="121"/>
      <c r="B156" s="123"/>
      <c r="C156" s="26"/>
      <c r="D156" s="26"/>
      <c r="F156" s="52"/>
      <c r="H156" s="52"/>
      <c r="I156" s="52"/>
      <c r="J156" s="52"/>
      <c r="K156" s="52"/>
    </row>
    <row r="157" spans="1:11" x14ac:dyDescent="0.3">
      <c r="A157" s="121"/>
      <c r="B157" s="123"/>
      <c r="C157" s="26"/>
      <c r="D157" s="26"/>
      <c r="F157" s="52"/>
      <c r="H157" s="52"/>
      <c r="I157" s="52"/>
      <c r="J157" s="52"/>
      <c r="K157" s="52"/>
    </row>
    <row r="158" spans="1:11" x14ac:dyDescent="0.3">
      <c r="A158" s="121"/>
      <c r="B158" s="123"/>
      <c r="C158" s="26"/>
      <c r="D158" s="26"/>
      <c r="F158" s="52"/>
      <c r="H158" s="52"/>
      <c r="I158" s="52"/>
      <c r="J158" s="52"/>
      <c r="K158" s="52"/>
    </row>
    <row r="159" spans="1:11" x14ac:dyDescent="0.3">
      <c r="A159" s="121"/>
      <c r="B159" s="123"/>
      <c r="C159" s="26"/>
      <c r="D159" s="26"/>
      <c r="F159" s="52"/>
      <c r="H159" s="52"/>
      <c r="I159" s="52"/>
      <c r="J159" s="52"/>
      <c r="K159" s="52"/>
    </row>
    <row r="160" spans="1:11" x14ac:dyDescent="0.3">
      <c r="A160" s="121"/>
      <c r="B160" s="123"/>
      <c r="C160" s="26"/>
      <c r="D160" s="26"/>
      <c r="F160" s="52"/>
      <c r="H160" s="52"/>
      <c r="I160" s="52"/>
      <c r="J160" s="52"/>
      <c r="K160" s="52"/>
    </row>
    <row r="161" spans="1:11" x14ac:dyDescent="0.3">
      <c r="A161" s="121"/>
      <c r="B161" s="123"/>
      <c r="C161" s="26"/>
      <c r="D161" s="26"/>
      <c r="F161" s="52"/>
      <c r="H161" s="52"/>
      <c r="I161" s="52"/>
      <c r="J161" s="52"/>
      <c r="K161" s="52"/>
    </row>
    <row r="162" spans="1:11" x14ac:dyDescent="0.3">
      <c r="A162" s="121"/>
      <c r="B162" s="123"/>
      <c r="C162" s="26"/>
      <c r="D162" s="26"/>
      <c r="F162" s="52"/>
      <c r="H162" s="52"/>
      <c r="I162" s="52"/>
      <c r="J162" s="52"/>
      <c r="K162" s="52"/>
    </row>
    <row r="163" spans="1:11" x14ac:dyDescent="0.3">
      <c r="A163" s="121"/>
      <c r="B163" s="123"/>
      <c r="C163" s="26"/>
      <c r="D163" s="26"/>
      <c r="F163" s="52"/>
      <c r="H163" s="52"/>
      <c r="I163" s="52"/>
      <c r="J163" s="52"/>
      <c r="K163" s="52"/>
    </row>
    <row r="164" spans="1:11" x14ac:dyDescent="0.3">
      <c r="A164" s="121"/>
      <c r="B164" s="123"/>
      <c r="C164" s="26"/>
      <c r="D164" s="26"/>
      <c r="F164" s="52"/>
      <c r="H164" s="52"/>
      <c r="I164" s="52"/>
      <c r="J164" s="52"/>
      <c r="K164" s="52"/>
    </row>
    <row r="165" spans="1:11" x14ac:dyDescent="0.3">
      <c r="A165" s="121"/>
      <c r="B165" s="123"/>
      <c r="C165" s="26"/>
      <c r="D165" s="26"/>
      <c r="F165" s="52"/>
      <c r="H165" s="52"/>
      <c r="I165" s="52"/>
      <c r="J165" s="52"/>
      <c r="K165" s="52"/>
    </row>
    <row r="166" spans="1:11" x14ac:dyDescent="0.3">
      <c r="A166" s="121"/>
      <c r="B166" s="123"/>
      <c r="C166" s="26"/>
      <c r="D166" s="26"/>
      <c r="F166" s="52"/>
      <c r="H166" s="52"/>
      <c r="I166" s="52"/>
      <c r="J166" s="52"/>
      <c r="K166" s="52"/>
    </row>
    <row r="167" spans="1:11" x14ac:dyDescent="0.3">
      <c r="A167" s="121"/>
      <c r="B167" s="123"/>
      <c r="C167" s="26"/>
      <c r="D167" s="26"/>
      <c r="F167" s="52"/>
      <c r="H167" s="52"/>
      <c r="I167" s="52"/>
      <c r="J167" s="52"/>
      <c r="K167" s="52"/>
    </row>
    <row r="168" spans="1:11" x14ac:dyDescent="0.3">
      <c r="A168" s="121"/>
      <c r="B168" s="123"/>
      <c r="C168" s="26"/>
      <c r="D168" s="26"/>
      <c r="F168" s="52"/>
      <c r="H168" s="52"/>
      <c r="I168" s="52"/>
      <c r="J168" s="52"/>
      <c r="K168" s="52"/>
    </row>
    <row r="169" spans="1:11" x14ac:dyDescent="0.3">
      <c r="A169" s="121"/>
      <c r="B169" s="123"/>
      <c r="C169" s="26"/>
      <c r="D169" s="26"/>
      <c r="F169" s="52"/>
      <c r="H169" s="52"/>
      <c r="I169" s="52"/>
      <c r="J169" s="52"/>
      <c r="K169" s="52"/>
    </row>
    <row r="170" spans="1:11" x14ac:dyDescent="0.3">
      <c r="A170" s="121"/>
      <c r="B170" s="123"/>
      <c r="C170" s="26"/>
      <c r="D170" s="26"/>
      <c r="F170" s="52"/>
      <c r="H170" s="52"/>
      <c r="I170" s="52"/>
      <c r="J170" s="52"/>
      <c r="K170" s="52"/>
    </row>
    <row r="171" spans="1:11" x14ac:dyDescent="0.3">
      <c r="A171" s="121"/>
      <c r="B171" s="123"/>
      <c r="C171" s="26"/>
      <c r="D171" s="26"/>
      <c r="F171" s="52"/>
      <c r="H171" s="52"/>
      <c r="I171" s="52"/>
      <c r="J171" s="52"/>
      <c r="K171" s="52"/>
    </row>
    <row r="172" spans="1:11" x14ac:dyDescent="0.3">
      <c r="A172" s="121"/>
      <c r="B172" s="123"/>
      <c r="C172" s="26"/>
      <c r="D172" s="26"/>
      <c r="F172" s="52"/>
      <c r="H172" s="52"/>
      <c r="I172" s="52"/>
      <c r="J172" s="52"/>
      <c r="K172" s="52"/>
    </row>
    <row r="173" spans="1:11" x14ac:dyDescent="0.3">
      <c r="A173" s="121"/>
      <c r="B173" s="123"/>
      <c r="C173" s="26"/>
      <c r="D173" s="26"/>
      <c r="F173" s="52"/>
      <c r="H173" s="52"/>
      <c r="I173" s="52"/>
      <c r="J173" s="52"/>
      <c r="K173" s="52"/>
    </row>
    <row r="174" spans="1:11" x14ac:dyDescent="0.3">
      <c r="A174" s="121"/>
      <c r="B174" s="123"/>
      <c r="C174" s="26"/>
      <c r="D174" s="26"/>
      <c r="F174" s="52"/>
      <c r="H174" s="52"/>
      <c r="I174" s="52"/>
      <c r="J174" s="52"/>
      <c r="K174" s="52"/>
    </row>
    <row r="175" spans="1:11" x14ac:dyDescent="0.3">
      <c r="A175" s="121"/>
      <c r="B175" s="123"/>
      <c r="C175" s="26"/>
      <c r="D175" s="26"/>
      <c r="F175" s="52"/>
      <c r="H175" s="52"/>
      <c r="I175" s="52"/>
      <c r="J175" s="52"/>
      <c r="K175" s="52"/>
    </row>
    <row r="176" spans="1:11" x14ac:dyDescent="0.3">
      <c r="A176" s="121"/>
      <c r="B176" s="123"/>
      <c r="C176" s="26"/>
      <c r="D176" s="26"/>
      <c r="F176" s="52"/>
      <c r="H176" s="52"/>
      <c r="I176" s="52"/>
      <c r="J176" s="52"/>
      <c r="K176" s="52"/>
    </row>
    <row r="177" spans="1:11" x14ac:dyDescent="0.3">
      <c r="A177" s="121"/>
      <c r="B177" s="123"/>
      <c r="C177" s="26"/>
      <c r="D177" s="26"/>
      <c r="F177" s="52"/>
      <c r="H177" s="52"/>
      <c r="I177" s="52"/>
      <c r="J177" s="52"/>
      <c r="K177" s="52"/>
    </row>
    <row r="178" spans="1:11" x14ac:dyDescent="0.3">
      <c r="A178" s="121"/>
      <c r="B178" s="123"/>
      <c r="C178" s="26"/>
      <c r="D178" s="26"/>
      <c r="F178" s="52"/>
      <c r="H178" s="52"/>
      <c r="I178" s="52"/>
      <c r="J178" s="52"/>
      <c r="K178" s="52"/>
    </row>
    <row r="179" spans="1:11" x14ac:dyDescent="0.3">
      <c r="A179" s="121"/>
      <c r="B179" s="123"/>
      <c r="C179" s="26"/>
      <c r="D179" s="26"/>
      <c r="F179" s="52"/>
      <c r="H179" s="52"/>
      <c r="I179" s="52"/>
      <c r="J179" s="52"/>
      <c r="K179" s="52"/>
    </row>
    <row r="180" spans="1:11" x14ac:dyDescent="0.3">
      <c r="A180" s="121"/>
      <c r="B180" s="123"/>
      <c r="C180" s="26"/>
      <c r="D180" s="26"/>
      <c r="F180" s="52"/>
      <c r="H180" s="52"/>
      <c r="I180" s="52"/>
      <c r="J180" s="52"/>
      <c r="K180" s="52"/>
    </row>
    <row r="181" spans="1:11" x14ac:dyDescent="0.3">
      <c r="A181" s="121"/>
      <c r="B181" s="123"/>
      <c r="C181" s="26"/>
      <c r="D181" s="26"/>
      <c r="F181" s="52"/>
      <c r="H181" s="52"/>
      <c r="I181" s="52"/>
      <c r="J181" s="52"/>
      <c r="K181" s="52"/>
    </row>
    <row r="182" spans="1:11" x14ac:dyDescent="0.3">
      <c r="A182" s="121"/>
      <c r="B182" s="123"/>
      <c r="C182" s="26"/>
      <c r="D182" s="26"/>
      <c r="F182" s="52"/>
      <c r="H182" s="52"/>
      <c r="I182" s="52"/>
      <c r="J182" s="52"/>
      <c r="K182" s="52"/>
    </row>
    <row r="183" spans="1:11" x14ac:dyDescent="0.3">
      <c r="A183" s="121"/>
      <c r="B183" s="123"/>
      <c r="C183" s="26"/>
      <c r="D183" s="26"/>
      <c r="F183" s="52"/>
      <c r="H183" s="52"/>
      <c r="I183" s="52"/>
      <c r="J183" s="52"/>
      <c r="K183" s="52"/>
    </row>
    <row r="184" spans="1:11" x14ac:dyDescent="0.3">
      <c r="A184" s="121"/>
      <c r="B184" s="123"/>
      <c r="C184" s="26"/>
      <c r="D184" s="26"/>
      <c r="F184" s="52"/>
      <c r="H184" s="52"/>
      <c r="I184" s="52"/>
      <c r="J184" s="52"/>
      <c r="K184" s="52"/>
    </row>
    <row r="185" spans="1:11" x14ac:dyDescent="0.3">
      <c r="A185" s="121"/>
      <c r="B185" s="123"/>
      <c r="C185" s="26"/>
      <c r="D185" s="26"/>
      <c r="F185" s="52"/>
      <c r="H185" s="52"/>
      <c r="I185" s="52"/>
      <c r="J185" s="52"/>
      <c r="K185" s="52"/>
    </row>
    <row r="186" spans="1:11" x14ac:dyDescent="0.3">
      <c r="A186" s="121"/>
      <c r="B186" s="123"/>
      <c r="C186" s="26"/>
      <c r="D186" s="26"/>
      <c r="F186" s="52"/>
      <c r="H186" s="52"/>
      <c r="I186" s="52"/>
      <c r="J186" s="52"/>
      <c r="K186" s="52"/>
    </row>
    <row r="187" spans="1:11" x14ac:dyDescent="0.3">
      <c r="A187" s="121"/>
      <c r="B187" s="123"/>
      <c r="C187" s="26"/>
      <c r="D187" s="26"/>
      <c r="F187" s="52"/>
      <c r="H187" s="52"/>
      <c r="I187" s="52"/>
      <c r="J187" s="52"/>
      <c r="K187" s="52"/>
    </row>
    <row r="188" spans="1:11" x14ac:dyDescent="0.3">
      <c r="A188" s="121"/>
      <c r="B188" s="123"/>
      <c r="C188" s="26"/>
      <c r="D188" s="26"/>
      <c r="F188" s="52"/>
      <c r="H188" s="52"/>
      <c r="I188" s="52"/>
      <c r="J188" s="52"/>
      <c r="K188" s="52"/>
    </row>
    <row r="189" spans="1:11" x14ac:dyDescent="0.3">
      <c r="A189" s="121"/>
      <c r="B189" s="123"/>
      <c r="C189" s="26"/>
      <c r="D189" s="26"/>
      <c r="F189" s="52"/>
      <c r="H189" s="52"/>
      <c r="I189" s="52"/>
      <c r="J189" s="52"/>
      <c r="K189" s="52"/>
    </row>
    <row r="190" spans="1:11" x14ac:dyDescent="0.3">
      <c r="A190" s="121"/>
      <c r="B190" s="123"/>
      <c r="C190" s="26"/>
      <c r="D190" s="26"/>
      <c r="F190" s="52"/>
      <c r="H190" s="52"/>
      <c r="I190" s="52"/>
      <c r="J190" s="52"/>
      <c r="K190" s="52"/>
    </row>
    <row r="191" spans="1:11" x14ac:dyDescent="0.3">
      <c r="A191" s="121"/>
      <c r="B191" s="123"/>
      <c r="C191" s="26"/>
      <c r="D191" s="26"/>
      <c r="F191" s="52"/>
      <c r="H191" s="52"/>
      <c r="I191" s="52"/>
      <c r="J191" s="52"/>
      <c r="K191" s="52"/>
    </row>
    <row r="192" spans="1:11" x14ac:dyDescent="0.3">
      <c r="A192" s="121"/>
      <c r="B192" s="123"/>
      <c r="C192" s="26"/>
      <c r="D192" s="26"/>
      <c r="F192" s="52"/>
      <c r="H192" s="52"/>
      <c r="I192" s="52"/>
      <c r="J192" s="52"/>
      <c r="K192" s="52"/>
    </row>
    <row r="193" spans="1:11" x14ac:dyDescent="0.3">
      <c r="A193" s="121"/>
      <c r="B193" s="123"/>
      <c r="C193" s="26"/>
      <c r="D193" s="26"/>
      <c r="F193" s="52"/>
      <c r="H193" s="52"/>
      <c r="I193" s="52"/>
      <c r="J193" s="52"/>
      <c r="K193" s="52"/>
    </row>
    <row r="194" spans="1:11" x14ac:dyDescent="0.3">
      <c r="A194" s="121"/>
      <c r="B194" s="123"/>
      <c r="C194" s="26"/>
      <c r="D194" s="26"/>
      <c r="F194" s="52"/>
      <c r="H194" s="52"/>
      <c r="I194" s="52"/>
      <c r="J194" s="52"/>
      <c r="K194" s="52"/>
    </row>
    <row r="195" spans="1:11" x14ac:dyDescent="0.3">
      <c r="A195" s="121"/>
      <c r="B195" s="123"/>
      <c r="C195" s="26"/>
      <c r="D195" s="26"/>
      <c r="F195" s="52"/>
      <c r="H195" s="52"/>
      <c r="I195" s="52"/>
      <c r="J195" s="52"/>
      <c r="K195" s="52"/>
    </row>
    <row r="196" spans="1:11" x14ac:dyDescent="0.3">
      <c r="A196" s="121"/>
      <c r="B196" s="123"/>
      <c r="C196" s="26"/>
      <c r="D196" s="26"/>
      <c r="F196" s="52"/>
      <c r="H196" s="52"/>
      <c r="I196" s="52"/>
      <c r="J196" s="52"/>
      <c r="K196" s="52"/>
    </row>
    <row r="197" spans="1:11" x14ac:dyDescent="0.3">
      <c r="A197" s="121"/>
      <c r="B197" s="123"/>
      <c r="C197" s="26"/>
      <c r="D197" s="26"/>
      <c r="F197" s="52"/>
      <c r="H197" s="52"/>
      <c r="I197" s="52"/>
      <c r="J197" s="52"/>
      <c r="K197" s="52"/>
    </row>
    <row r="198" spans="1:11" x14ac:dyDescent="0.3">
      <c r="A198" s="121"/>
      <c r="B198" s="123"/>
      <c r="C198" s="26"/>
      <c r="D198" s="26"/>
      <c r="F198" s="52"/>
      <c r="H198" s="52"/>
      <c r="I198" s="52"/>
      <c r="J198" s="52"/>
      <c r="K198" s="52"/>
    </row>
    <row r="199" spans="1:11" x14ac:dyDescent="0.3">
      <c r="A199" s="121"/>
      <c r="B199" s="123"/>
      <c r="C199" s="26"/>
      <c r="D199" s="26"/>
      <c r="F199" s="52"/>
      <c r="H199" s="52"/>
      <c r="I199" s="52"/>
      <c r="J199" s="52"/>
      <c r="K199" s="52"/>
    </row>
    <row r="200" spans="1:11" x14ac:dyDescent="0.3">
      <c r="A200" s="121"/>
      <c r="B200" s="123"/>
      <c r="C200" s="26"/>
      <c r="D200" s="26"/>
      <c r="F200" s="52"/>
      <c r="H200" s="52"/>
      <c r="I200" s="52"/>
      <c r="J200" s="52"/>
      <c r="K200" s="52"/>
    </row>
    <row r="201" spans="1:11" x14ac:dyDescent="0.3">
      <c r="A201" s="121"/>
      <c r="B201" s="123"/>
      <c r="C201" s="26"/>
      <c r="D201" s="26"/>
      <c r="F201" s="52"/>
      <c r="H201" s="52"/>
      <c r="I201" s="52"/>
      <c r="J201" s="52"/>
      <c r="K201" s="52"/>
    </row>
    <row r="202" spans="1:11" x14ac:dyDescent="0.3">
      <c r="A202" s="121"/>
      <c r="B202" s="123"/>
      <c r="C202" s="26"/>
      <c r="D202" s="26"/>
      <c r="F202" s="52"/>
      <c r="H202" s="52"/>
      <c r="I202" s="52"/>
      <c r="J202" s="52"/>
      <c r="K202" s="52"/>
    </row>
    <row r="203" spans="1:11" x14ac:dyDescent="0.3">
      <c r="A203" s="121"/>
      <c r="B203" s="123"/>
      <c r="C203" s="26"/>
      <c r="D203" s="26"/>
      <c r="F203" s="52"/>
      <c r="H203" s="52"/>
      <c r="I203" s="52"/>
      <c r="J203" s="52"/>
      <c r="K203" s="52"/>
    </row>
    <row r="204" spans="1:11" x14ac:dyDescent="0.3">
      <c r="A204" s="121"/>
      <c r="B204" s="123"/>
      <c r="C204" s="26"/>
      <c r="D204" s="26"/>
      <c r="F204" s="52"/>
      <c r="H204" s="52"/>
      <c r="I204" s="52"/>
      <c r="J204" s="52"/>
      <c r="K204" s="52"/>
    </row>
    <row r="205" spans="1:11" x14ac:dyDescent="0.3">
      <c r="A205" s="121"/>
      <c r="B205" s="123"/>
      <c r="C205" s="26"/>
      <c r="D205" s="26"/>
      <c r="F205" s="52"/>
      <c r="H205" s="52"/>
      <c r="I205" s="52"/>
      <c r="J205" s="52"/>
      <c r="K205" s="52"/>
    </row>
    <row r="206" spans="1:11" x14ac:dyDescent="0.3">
      <c r="A206" s="121"/>
      <c r="B206" s="123"/>
      <c r="C206" s="26"/>
      <c r="D206" s="26"/>
      <c r="F206" s="52"/>
      <c r="H206" s="52"/>
      <c r="I206" s="52"/>
      <c r="J206" s="52"/>
      <c r="K206" s="52"/>
    </row>
    <row r="207" spans="1:11" x14ac:dyDescent="0.3">
      <c r="A207" s="121"/>
      <c r="B207" s="123"/>
      <c r="C207" s="26"/>
      <c r="D207" s="26"/>
      <c r="F207" s="52"/>
      <c r="H207" s="52"/>
      <c r="I207" s="52"/>
      <c r="J207" s="52"/>
      <c r="K207" s="52"/>
    </row>
    <row r="208" spans="1:11" x14ac:dyDescent="0.3">
      <c r="A208" s="121"/>
      <c r="B208" s="123"/>
      <c r="C208" s="26"/>
      <c r="D208" s="26"/>
      <c r="F208" s="52"/>
      <c r="H208" s="52"/>
      <c r="I208" s="52"/>
      <c r="J208" s="52"/>
      <c r="K208" s="52"/>
    </row>
    <row r="209" spans="1:11" x14ac:dyDescent="0.3">
      <c r="A209" s="121"/>
      <c r="B209" s="123"/>
      <c r="C209" s="26"/>
      <c r="D209" s="26"/>
      <c r="F209" s="52"/>
      <c r="H209" s="52"/>
      <c r="I209" s="52"/>
      <c r="J209" s="52"/>
      <c r="K209" s="52"/>
    </row>
    <row r="210" spans="1:11" x14ac:dyDescent="0.3">
      <c r="A210" s="121"/>
      <c r="B210" s="123"/>
      <c r="C210" s="26"/>
      <c r="D210" s="26"/>
      <c r="F210" s="52"/>
      <c r="H210" s="52"/>
      <c r="I210" s="52"/>
      <c r="J210" s="52"/>
      <c r="K210" s="52"/>
    </row>
    <row r="211" spans="1:11" x14ac:dyDescent="0.3">
      <c r="A211" s="121"/>
      <c r="B211" s="123"/>
      <c r="C211" s="26"/>
      <c r="D211" s="26"/>
      <c r="F211" s="52"/>
      <c r="H211" s="52"/>
      <c r="I211" s="52"/>
      <c r="J211" s="52"/>
      <c r="K211" s="52"/>
    </row>
    <row r="212" spans="1:11" x14ac:dyDescent="0.3">
      <c r="A212" s="121"/>
      <c r="B212" s="123"/>
      <c r="C212" s="26"/>
      <c r="D212" s="26"/>
      <c r="F212" s="52"/>
      <c r="H212" s="52"/>
      <c r="I212" s="52"/>
      <c r="J212" s="52"/>
      <c r="K212" s="52"/>
    </row>
    <row r="213" spans="1:11" x14ac:dyDescent="0.3">
      <c r="A213" s="121"/>
      <c r="B213" s="123"/>
      <c r="C213" s="26"/>
      <c r="D213" s="26"/>
      <c r="F213" s="52"/>
      <c r="H213" s="52"/>
      <c r="I213" s="52"/>
      <c r="J213" s="52"/>
      <c r="K213" s="52"/>
    </row>
    <row r="214" spans="1:11" x14ac:dyDescent="0.3">
      <c r="A214" s="121"/>
      <c r="B214" s="123"/>
      <c r="C214" s="26"/>
      <c r="D214" s="26"/>
      <c r="F214" s="52"/>
      <c r="H214" s="52"/>
      <c r="I214" s="52"/>
      <c r="J214" s="52"/>
      <c r="K214" s="52"/>
    </row>
    <row r="215" spans="1:11" x14ac:dyDescent="0.3">
      <c r="A215" s="121"/>
      <c r="B215" s="123"/>
      <c r="C215" s="26"/>
      <c r="D215" s="26"/>
      <c r="F215" s="52"/>
      <c r="H215" s="52"/>
      <c r="I215" s="52"/>
      <c r="J215" s="52"/>
      <c r="K215" s="52"/>
    </row>
    <row r="216" spans="1:11" x14ac:dyDescent="0.3">
      <c r="A216" s="121"/>
      <c r="B216" s="123"/>
      <c r="C216" s="26"/>
      <c r="D216" s="26"/>
      <c r="F216" s="52"/>
      <c r="H216" s="52"/>
      <c r="I216" s="52"/>
      <c r="J216" s="52"/>
      <c r="K216" s="52"/>
    </row>
    <row r="217" spans="1:11" x14ac:dyDescent="0.3">
      <c r="A217" s="121"/>
      <c r="B217" s="123"/>
      <c r="C217" s="26"/>
      <c r="D217" s="26"/>
      <c r="F217" s="52"/>
      <c r="H217" s="52"/>
      <c r="I217" s="52"/>
      <c r="J217" s="52"/>
      <c r="K217" s="52"/>
    </row>
    <row r="218" spans="1:11" x14ac:dyDescent="0.3">
      <c r="A218" s="121"/>
      <c r="B218" s="123"/>
      <c r="C218" s="26"/>
      <c r="D218" s="26"/>
      <c r="F218" s="52"/>
      <c r="H218" s="52"/>
      <c r="I218" s="52"/>
      <c r="J218" s="52"/>
      <c r="K218" s="52"/>
    </row>
    <row r="219" spans="1:11" x14ac:dyDescent="0.3">
      <c r="A219" s="121"/>
      <c r="B219" s="123"/>
      <c r="C219" s="26"/>
      <c r="D219" s="26"/>
      <c r="F219" s="52"/>
      <c r="H219" s="52"/>
      <c r="I219" s="52"/>
      <c r="J219" s="52"/>
      <c r="K219" s="52"/>
    </row>
    <row r="220" spans="1:11" x14ac:dyDescent="0.3">
      <c r="A220" s="121"/>
      <c r="B220" s="123"/>
      <c r="C220" s="26"/>
      <c r="D220" s="26"/>
      <c r="F220" s="52"/>
      <c r="H220" s="52"/>
      <c r="I220" s="52"/>
      <c r="J220" s="52"/>
      <c r="K220" s="52"/>
    </row>
    <row r="221" spans="1:11" x14ac:dyDescent="0.3">
      <c r="A221" s="121"/>
      <c r="B221" s="123"/>
      <c r="C221" s="26"/>
      <c r="D221" s="26"/>
      <c r="F221" s="52"/>
      <c r="H221" s="52"/>
      <c r="I221" s="52"/>
      <c r="J221" s="52"/>
      <c r="K221" s="52"/>
    </row>
    <row r="222" spans="1:11" x14ac:dyDescent="0.3">
      <c r="A222" s="121"/>
      <c r="B222" s="123"/>
      <c r="C222" s="26"/>
      <c r="D222" s="26"/>
      <c r="F222" s="52"/>
      <c r="H222" s="52"/>
      <c r="I222" s="52"/>
      <c r="J222" s="52"/>
      <c r="K222" s="52"/>
    </row>
    <row r="223" spans="1:11" x14ac:dyDescent="0.3">
      <c r="A223" s="121"/>
      <c r="B223" s="123"/>
      <c r="C223" s="26"/>
      <c r="D223" s="26"/>
      <c r="F223" s="52"/>
      <c r="H223" s="52"/>
      <c r="I223" s="52"/>
      <c r="J223" s="52"/>
      <c r="K223" s="52"/>
    </row>
    <row r="224" spans="1:11" x14ac:dyDescent="0.3">
      <c r="A224" s="121"/>
      <c r="B224" s="123"/>
      <c r="C224" s="26"/>
      <c r="D224" s="26"/>
      <c r="F224" s="52"/>
      <c r="H224" s="52"/>
      <c r="I224" s="52"/>
      <c r="J224" s="52"/>
      <c r="K224" s="52"/>
    </row>
    <row r="225" spans="1:11" x14ac:dyDescent="0.3">
      <c r="A225" s="121"/>
      <c r="B225" s="123"/>
      <c r="C225" s="26"/>
      <c r="D225" s="26"/>
      <c r="F225" s="52"/>
      <c r="H225" s="52"/>
      <c r="I225" s="52"/>
      <c r="J225" s="52"/>
      <c r="K225" s="52"/>
    </row>
    <row r="226" spans="1:11" x14ac:dyDescent="0.3">
      <c r="A226" s="121"/>
      <c r="B226" s="123"/>
      <c r="C226" s="26"/>
      <c r="D226" s="26"/>
      <c r="F226" s="52"/>
      <c r="H226" s="52"/>
      <c r="I226" s="52"/>
      <c r="J226" s="52"/>
      <c r="K226" s="52"/>
    </row>
    <row r="227" spans="1:11" x14ac:dyDescent="0.3">
      <c r="A227" s="121"/>
      <c r="B227" s="123"/>
      <c r="C227" s="26"/>
      <c r="D227" s="26"/>
      <c r="F227" s="52"/>
      <c r="H227" s="52"/>
      <c r="I227" s="52"/>
      <c r="J227" s="52"/>
      <c r="K227" s="52"/>
    </row>
    <row r="228" spans="1:11" x14ac:dyDescent="0.3">
      <c r="A228" s="121"/>
      <c r="B228" s="123"/>
      <c r="C228" s="26"/>
      <c r="D228" s="26"/>
      <c r="F228" s="52"/>
      <c r="H228" s="52"/>
      <c r="I228" s="52"/>
      <c r="J228" s="52"/>
      <c r="K228" s="52"/>
    </row>
    <row r="229" spans="1:11" x14ac:dyDescent="0.3">
      <c r="A229" s="121"/>
      <c r="B229" s="123"/>
      <c r="C229" s="26"/>
      <c r="D229" s="26"/>
      <c r="F229" s="52"/>
      <c r="H229" s="52"/>
      <c r="I229" s="52"/>
      <c r="J229" s="52"/>
      <c r="K229" s="52"/>
    </row>
    <row r="230" spans="1:11" x14ac:dyDescent="0.3">
      <c r="A230" s="121"/>
      <c r="B230" s="123"/>
      <c r="C230" s="26"/>
      <c r="D230" s="26"/>
      <c r="F230" s="52"/>
      <c r="H230" s="52"/>
      <c r="I230" s="52"/>
      <c r="J230" s="52"/>
      <c r="K230" s="52"/>
    </row>
    <row r="231" spans="1:11" x14ac:dyDescent="0.3">
      <c r="A231" s="121"/>
      <c r="B231" s="123"/>
      <c r="C231" s="26"/>
      <c r="D231" s="26"/>
      <c r="F231" s="52"/>
      <c r="H231" s="52"/>
      <c r="I231" s="52"/>
      <c r="J231" s="52"/>
      <c r="K231" s="52"/>
    </row>
    <row r="232" spans="1:11" x14ac:dyDescent="0.3">
      <c r="A232" s="121"/>
      <c r="B232" s="123"/>
      <c r="C232" s="26"/>
      <c r="D232" s="26"/>
      <c r="F232" s="52"/>
      <c r="H232" s="52"/>
      <c r="I232" s="52"/>
      <c r="J232" s="52"/>
      <c r="K232" s="52"/>
    </row>
    <row r="233" spans="1:11" x14ac:dyDescent="0.3">
      <c r="A233" s="121"/>
      <c r="B233" s="123"/>
      <c r="C233" s="26"/>
      <c r="D233" s="26"/>
      <c r="F233" s="52"/>
      <c r="H233" s="52"/>
      <c r="I233" s="52"/>
      <c r="J233" s="52"/>
      <c r="K233" s="52"/>
    </row>
    <row r="234" spans="1:11" x14ac:dyDescent="0.3">
      <c r="A234" s="121"/>
      <c r="B234" s="123"/>
      <c r="C234" s="26"/>
      <c r="D234" s="26"/>
      <c r="F234" s="52"/>
      <c r="H234" s="52"/>
      <c r="I234" s="52"/>
      <c r="J234" s="52"/>
      <c r="K234" s="52"/>
    </row>
    <row r="235" spans="1:11" x14ac:dyDescent="0.3">
      <c r="A235" s="121"/>
      <c r="B235" s="123"/>
      <c r="C235" s="26"/>
      <c r="D235" s="26"/>
      <c r="F235" s="52"/>
      <c r="H235" s="52"/>
      <c r="I235" s="52"/>
      <c r="J235" s="52"/>
      <c r="K235" s="52"/>
    </row>
    <row r="236" spans="1:11" x14ac:dyDescent="0.3">
      <c r="A236" s="121"/>
      <c r="B236" s="123"/>
      <c r="C236" s="26"/>
      <c r="D236" s="26"/>
      <c r="F236" s="52"/>
      <c r="H236" s="52"/>
      <c r="I236" s="52"/>
      <c r="J236" s="52"/>
      <c r="K236" s="52"/>
    </row>
    <row r="237" spans="1:11" x14ac:dyDescent="0.3">
      <c r="A237" s="121"/>
      <c r="B237" s="123"/>
      <c r="C237" s="26"/>
      <c r="D237" s="26"/>
      <c r="F237" s="52"/>
      <c r="H237" s="52"/>
      <c r="I237" s="52"/>
      <c r="J237" s="52"/>
      <c r="K237" s="52"/>
    </row>
    <row r="238" spans="1:11" x14ac:dyDescent="0.3">
      <c r="A238" s="121"/>
      <c r="B238" s="123"/>
      <c r="C238" s="26"/>
      <c r="D238" s="26"/>
      <c r="F238" s="52"/>
      <c r="H238" s="52"/>
      <c r="I238" s="52"/>
      <c r="J238" s="52"/>
      <c r="K238" s="52"/>
    </row>
    <row r="239" spans="1:11" x14ac:dyDescent="0.3">
      <c r="A239" s="121"/>
      <c r="B239" s="123"/>
      <c r="C239" s="26"/>
      <c r="D239" s="26"/>
      <c r="F239" s="52"/>
      <c r="H239" s="52"/>
      <c r="I239" s="52"/>
      <c r="J239" s="52"/>
      <c r="K239" s="52"/>
    </row>
    <row r="240" spans="1:11" x14ac:dyDescent="0.3">
      <c r="A240" s="121"/>
      <c r="B240" s="123"/>
      <c r="C240" s="26"/>
      <c r="D240" s="26"/>
      <c r="F240" s="52"/>
      <c r="H240" s="52"/>
      <c r="I240" s="52"/>
      <c r="J240" s="52"/>
      <c r="K240" s="52"/>
    </row>
    <row r="241" spans="1:11" x14ac:dyDescent="0.3">
      <c r="A241" s="121"/>
      <c r="B241" s="123"/>
      <c r="C241" s="26"/>
      <c r="D241" s="26"/>
      <c r="F241" s="52"/>
      <c r="H241" s="52"/>
      <c r="I241" s="52"/>
      <c r="J241" s="52"/>
      <c r="K241" s="52"/>
    </row>
    <row r="242" spans="1:11" x14ac:dyDescent="0.3">
      <c r="A242" s="121"/>
      <c r="B242" s="123"/>
      <c r="C242" s="26"/>
      <c r="D242" s="26"/>
      <c r="F242" s="52"/>
      <c r="H242" s="52"/>
      <c r="I242" s="52"/>
      <c r="J242" s="52"/>
      <c r="K242" s="52"/>
    </row>
    <row r="243" spans="1:11" x14ac:dyDescent="0.3">
      <c r="A243" s="121"/>
      <c r="B243" s="123"/>
      <c r="C243" s="26"/>
      <c r="D243" s="26"/>
      <c r="F243" s="52"/>
      <c r="H243" s="52"/>
      <c r="I243" s="52"/>
      <c r="J243" s="52"/>
      <c r="K243" s="52"/>
    </row>
    <row r="244" spans="1:11" x14ac:dyDescent="0.3">
      <c r="A244" s="121"/>
      <c r="B244" s="123"/>
      <c r="C244" s="26"/>
      <c r="D244" s="26"/>
      <c r="F244" s="52"/>
      <c r="H244" s="52"/>
      <c r="I244" s="52"/>
      <c r="J244" s="52"/>
      <c r="K244" s="52"/>
    </row>
    <row r="245" spans="1:11" x14ac:dyDescent="0.3">
      <c r="A245" s="121"/>
      <c r="B245" s="123"/>
      <c r="C245" s="26"/>
      <c r="D245" s="26"/>
      <c r="F245" s="52"/>
      <c r="H245" s="52"/>
      <c r="I245" s="52"/>
      <c r="J245" s="52"/>
      <c r="K245" s="52"/>
    </row>
    <row r="246" spans="1:11" x14ac:dyDescent="0.3">
      <c r="A246" s="121"/>
      <c r="B246" s="123"/>
      <c r="C246" s="26"/>
      <c r="D246" s="26"/>
      <c r="F246" s="52"/>
      <c r="H246" s="52"/>
      <c r="I246" s="52"/>
      <c r="J246" s="52"/>
      <c r="K246" s="52"/>
    </row>
    <row r="247" spans="1:11" x14ac:dyDescent="0.3">
      <c r="A247" s="121"/>
      <c r="B247" s="123"/>
      <c r="C247" s="26"/>
      <c r="D247" s="26"/>
      <c r="F247" s="52"/>
      <c r="H247" s="52"/>
      <c r="I247" s="52"/>
      <c r="J247" s="52"/>
      <c r="K247" s="52"/>
    </row>
    <row r="248" spans="1:11" x14ac:dyDescent="0.3">
      <c r="A248" s="121"/>
      <c r="B248" s="123"/>
      <c r="C248" s="26"/>
      <c r="D248" s="26"/>
      <c r="F248" s="52"/>
      <c r="H248" s="52"/>
      <c r="I248" s="52"/>
      <c r="J248" s="52"/>
      <c r="K248" s="52"/>
    </row>
    <row r="249" spans="1:11" x14ac:dyDescent="0.3">
      <c r="A249" s="121"/>
      <c r="B249" s="123"/>
      <c r="C249" s="26"/>
      <c r="D249" s="26"/>
      <c r="F249" s="52"/>
      <c r="H249" s="52"/>
      <c r="I249" s="52"/>
      <c r="J249" s="52"/>
      <c r="K249" s="52"/>
    </row>
    <row r="250" spans="1:11" x14ac:dyDescent="0.3">
      <c r="A250" s="121"/>
      <c r="B250" s="123"/>
      <c r="C250" s="26"/>
      <c r="D250" s="26"/>
      <c r="F250" s="52"/>
      <c r="H250" s="52"/>
      <c r="I250" s="52"/>
      <c r="J250" s="52"/>
      <c r="K250" s="52"/>
    </row>
    <row r="251" spans="1:11" x14ac:dyDescent="0.3">
      <c r="A251" s="121"/>
      <c r="B251" s="123"/>
      <c r="C251" s="26"/>
      <c r="D251" s="26"/>
      <c r="F251" s="52"/>
      <c r="H251" s="52"/>
      <c r="I251" s="52"/>
      <c r="J251" s="52"/>
      <c r="K251" s="52"/>
    </row>
    <row r="252" spans="1:11" x14ac:dyDescent="0.3">
      <c r="A252" s="121"/>
      <c r="B252" s="123"/>
      <c r="C252" s="26"/>
      <c r="D252" s="26"/>
      <c r="F252" s="52"/>
      <c r="H252" s="52"/>
      <c r="I252" s="52"/>
      <c r="J252" s="52"/>
      <c r="K252" s="52"/>
    </row>
    <row r="253" spans="1:11" x14ac:dyDescent="0.3">
      <c r="A253" s="121"/>
      <c r="B253" s="123"/>
      <c r="C253" s="26"/>
      <c r="D253" s="26"/>
      <c r="F253" s="52"/>
      <c r="H253" s="52"/>
      <c r="I253" s="52"/>
      <c r="J253" s="52"/>
      <c r="K253" s="52"/>
    </row>
    <row r="254" spans="1:11" x14ac:dyDescent="0.3">
      <c r="A254" s="121"/>
      <c r="B254" s="123"/>
      <c r="C254" s="26"/>
      <c r="D254" s="26"/>
      <c r="F254" s="52"/>
      <c r="H254" s="52"/>
      <c r="I254" s="52"/>
      <c r="J254" s="52"/>
      <c r="K254" s="52"/>
    </row>
    <row r="255" spans="1:11" x14ac:dyDescent="0.3">
      <c r="A255" s="121"/>
      <c r="B255" s="123"/>
      <c r="C255" s="26"/>
      <c r="D255" s="26"/>
      <c r="F255" s="52"/>
      <c r="H255" s="52"/>
      <c r="I255" s="52"/>
      <c r="J255" s="52"/>
      <c r="K255" s="52"/>
    </row>
    <row r="256" spans="1:11" x14ac:dyDescent="0.3">
      <c r="A256" s="121"/>
      <c r="B256" s="123"/>
      <c r="C256" s="26"/>
      <c r="D256" s="26"/>
      <c r="F256" s="52"/>
      <c r="H256" s="52"/>
      <c r="I256" s="52"/>
      <c r="J256" s="52"/>
      <c r="K256" s="52"/>
    </row>
    <row r="257" spans="1:11" x14ac:dyDescent="0.3">
      <c r="A257" s="121"/>
      <c r="B257" s="123"/>
      <c r="C257" s="26"/>
      <c r="D257" s="26"/>
      <c r="F257" s="52"/>
      <c r="H257" s="52"/>
      <c r="I257" s="52"/>
      <c r="J257" s="52"/>
      <c r="K257" s="52"/>
    </row>
    <row r="258" spans="1:11" x14ac:dyDescent="0.3">
      <c r="A258" s="121"/>
      <c r="B258" s="123"/>
      <c r="C258" s="26"/>
      <c r="D258" s="26"/>
      <c r="F258" s="52"/>
      <c r="H258" s="52"/>
      <c r="I258" s="52"/>
      <c r="J258" s="52"/>
      <c r="K258" s="52"/>
    </row>
    <row r="259" spans="1:11" x14ac:dyDescent="0.3">
      <c r="A259" s="121"/>
      <c r="B259" s="123"/>
      <c r="C259" s="26"/>
      <c r="D259" s="26"/>
      <c r="F259" s="52"/>
      <c r="H259" s="52"/>
      <c r="I259" s="52"/>
      <c r="J259" s="52"/>
      <c r="K259" s="52"/>
    </row>
    <row r="260" spans="1:11" x14ac:dyDescent="0.3">
      <c r="A260" s="121"/>
      <c r="B260" s="123"/>
      <c r="C260" s="26"/>
      <c r="D260" s="26"/>
      <c r="F260" s="52"/>
      <c r="H260" s="52"/>
      <c r="I260" s="52"/>
      <c r="J260" s="52"/>
      <c r="K260" s="52"/>
    </row>
    <row r="261" spans="1:11" x14ac:dyDescent="0.3">
      <c r="A261" s="121"/>
      <c r="B261" s="123"/>
      <c r="C261" s="26"/>
      <c r="D261" s="26"/>
      <c r="F261" s="52"/>
      <c r="H261" s="52"/>
      <c r="I261" s="52"/>
      <c r="J261" s="52"/>
      <c r="K261" s="52"/>
    </row>
    <row r="262" spans="1:11" x14ac:dyDescent="0.3">
      <c r="A262" s="121"/>
      <c r="B262" s="123"/>
      <c r="C262" s="26"/>
      <c r="D262" s="26"/>
      <c r="F262" s="52"/>
      <c r="H262" s="52"/>
      <c r="I262" s="52"/>
      <c r="J262" s="52"/>
      <c r="K262" s="52"/>
    </row>
    <row r="263" spans="1:11" x14ac:dyDescent="0.3">
      <c r="A263" s="121"/>
      <c r="B263" s="123"/>
      <c r="C263" s="26"/>
      <c r="D263" s="26"/>
      <c r="F263" s="52"/>
      <c r="H263" s="52"/>
      <c r="I263" s="52"/>
      <c r="J263" s="52"/>
      <c r="K263" s="52"/>
    </row>
    <row r="264" spans="1:11" x14ac:dyDescent="0.3">
      <c r="A264" s="121"/>
      <c r="B264" s="123"/>
      <c r="C264" s="26"/>
      <c r="D264" s="26"/>
      <c r="F264" s="52"/>
      <c r="H264" s="52"/>
      <c r="I264" s="52"/>
      <c r="J264" s="52"/>
      <c r="K264" s="52"/>
    </row>
    <row r="265" spans="1:11" x14ac:dyDescent="0.3">
      <c r="A265" s="121"/>
      <c r="B265" s="123"/>
      <c r="C265" s="26"/>
      <c r="D265" s="26"/>
      <c r="F265" s="52"/>
      <c r="H265" s="52"/>
      <c r="I265" s="52"/>
      <c r="J265" s="52"/>
      <c r="K265" s="52"/>
    </row>
    <row r="266" spans="1:11" x14ac:dyDescent="0.3">
      <c r="A266" s="121"/>
      <c r="B266" s="123"/>
      <c r="C266" s="26"/>
      <c r="D266" s="26"/>
      <c r="F266" s="52"/>
      <c r="H266" s="52"/>
      <c r="I266" s="52"/>
      <c r="J266" s="52"/>
      <c r="K266" s="52"/>
    </row>
    <row r="267" spans="1:11" x14ac:dyDescent="0.3">
      <c r="A267" s="121"/>
      <c r="B267" s="123"/>
      <c r="C267" s="26"/>
      <c r="D267" s="26"/>
      <c r="F267" s="52"/>
      <c r="H267" s="52"/>
      <c r="I267" s="52"/>
      <c r="J267" s="52"/>
      <c r="K267" s="52"/>
    </row>
    <row r="268" spans="1:11" x14ac:dyDescent="0.3">
      <c r="A268" s="121"/>
      <c r="B268" s="123"/>
      <c r="C268" s="26"/>
      <c r="D268" s="26"/>
      <c r="F268" s="52"/>
      <c r="H268" s="52"/>
      <c r="I268" s="52"/>
      <c r="J268" s="52"/>
      <c r="K268" s="52"/>
    </row>
    <row r="269" spans="1:11" x14ac:dyDescent="0.3">
      <c r="A269" s="121"/>
      <c r="B269" s="123"/>
      <c r="C269" s="26"/>
      <c r="D269" s="26"/>
      <c r="F269" s="52"/>
      <c r="H269" s="52"/>
      <c r="I269" s="52"/>
      <c r="J269" s="52"/>
      <c r="K269" s="52"/>
    </row>
    <row r="270" spans="1:11" x14ac:dyDescent="0.3">
      <c r="A270" s="121"/>
      <c r="B270" s="123"/>
      <c r="C270" s="26"/>
      <c r="D270" s="26"/>
      <c r="F270" s="52"/>
      <c r="H270" s="52"/>
      <c r="I270" s="52"/>
      <c r="J270" s="52"/>
      <c r="K270" s="52"/>
    </row>
    <row r="271" spans="1:11" x14ac:dyDescent="0.3">
      <c r="A271" s="121"/>
      <c r="B271" s="123"/>
      <c r="C271" s="26"/>
      <c r="D271" s="26"/>
      <c r="F271" s="52"/>
      <c r="H271" s="52"/>
      <c r="I271" s="52"/>
      <c r="J271" s="52"/>
      <c r="K271" s="52"/>
    </row>
    <row r="272" spans="1:11" x14ac:dyDescent="0.3">
      <c r="A272" s="121"/>
      <c r="B272" s="123"/>
      <c r="C272" s="26"/>
      <c r="D272" s="26"/>
      <c r="F272" s="52"/>
      <c r="H272" s="52"/>
      <c r="I272" s="52"/>
      <c r="J272" s="52"/>
      <c r="K272" s="52"/>
    </row>
    <row r="273" spans="1:11" x14ac:dyDescent="0.3">
      <c r="A273" s="121"/>
      <c r="B273" s="123"/>
      <c r="C273" s="26"/>
      <c r="D273" s="26"/>
      <c r="F273" s="52"/>
      <c r="H273" s="52"/>
      <c r="I273" s="52"/>
      <c r="J273" s="52"/>
      <c r="K273" s="52"/>
    </row>
    <row r="274" spans="1:11" x14ac:dyDescent="0.3">
      <c r="A274" s="121"/>
      <c r="B274" s="123"/>
      <c r="C274" s="26"/>
      <c r="D274" s="26"/>
      <c r="F274" s="52"/>
      <c r="H274" s="52"/>
      <c r="I274" s="52"/>
      <c r="J274" s="52"/>
      <c r="K274" s="52"/>
    </row>
    <row r="275" spans="1:11" x14ac:dyDescent="0.3">
      <c r="A275" s="121"/>
      <c r="B275" s="123"/>
      <c r="C275" s="26"/>
      <c r="D275" s="26"/>
      <c r="F275" s="52"/>
      <c r="H275" s="52"/>
      <c r="I275" s="52"/>
      <c r="J275" s="52"/>
      <c r="K275" s="52"/>
    </row>
    <row r="276" spans="1:11" x14ac:dyDescent="0.3">
      <c r="A276" s="121"/>
      <c r="B276" s="123"/>
      <c r="C276" s="26"/>
      <c r="D276" s="26"/>
      <c r="F276" s="52"/>
      <c r="H276" s="52"/>
      <c r="I276" s="52"/>
      <c r="J276" s="52"/>
      <c r="K276" s="52"/>
    </row>
    <row r="277" spans="1:11" x14ac:dyDescent="0.3">
      <c r="A277" s="121"/>
      <c r="B277" s="123"/>
      <c r="C277" s="26"/>
      <c r="D277" s="26"/>
      <c r="F277" s="52"/>
      <c r="H277" s="52"/>
      <c r="I277" s="52"/>
      <c r="J277" s="52"/>
      <c r="K277" s="52"/>
    </row>
    <row r="278" spans="1:11" x14ac:dyDescent="0.3">
      <c r="A278" s="121"/>
      <c r="B278" s="123"/>
      <c r="C278" s="26"/>
      <c r="D278" s="26"/>
      <c r="F278" s="52"/>
      <c r="H278" s="52"/>
      <c r="I278" s="52"/>
      <c r="J278" s="52"/>
      <c r="K278" s="52"/>
    </row>
    <row r="279" spans="1:11" x14ac:dyDescent="0.3">
      <c r="A279" s="121"/>
      <c r="B279" s="123"/>
      <c r="C279" s="26"/>
      <c r="D279" s="26"/>
      <c r="F279" s="52"/>
      <c r="H279" s="52"/>
      <c r="I279" s="52"/>
      <c r="J279" s="52"/>
      <c r="K279" s="52"/>
    </row>
    <row r="280" spans="1:11" x14ac:dyDescent="0.3">
      <c r="A280" s="121"/>
      <c r="B280" s="123"/>
      <c r="C280" s="26"/>
      <c r="D280" s="26"/>
      <c r="F280" s="52"/>
      <c r="H280" s="52"/>
      <c r="I280" s="52"/>
      <c r="J280" s="52"/>
      <c r="K280" s="52"/>
    </row>
    <row r="281" spans="1:11" x14ac:dyDescent="0.3">
      <c r="A281" s="121"/>
      <c r="B281" s="123"/>
      <c r="C281" s="26"/>
      <c r="D281" s="26"/>
      <c r="F281" s="52"/>
      <c r="H281" s="52"/>
      <c r="I281" s="52"/>
      <c r="J281" s="52"/>
      <c r="K281" s="52"/>
    </row>
    <row r="282" spans="1:11" x14ac:dyDescent="0.3">
      <c r="A282" s="121"/>
      <c r="B282" s="123"/>
      <c r="C282" s="26"/>
      <c r="D282" s="26"/>
      <c r="F282" s="52"/>
      <c r="H282" s="52"/>
      <c r="I282" s="52"/>
      <c r="J282" s="52"/>
      <c r="K282" s="52"/>
    </row>
    <row r="283" spans="1:11" x14ac:dyDescent="0.3">
      <c r="A283" s="121"/>
      <c r="B283" s="123"/>
      <c r="C283" s="26"/>
      <c r="D283" s="26"/>
      <c r="F283" s="52"/>
      <c r="H283" s="52"/>
      <c r="I283" s="52"/>
      <c r="J283" s="52"/>
      <c r="K283" s="52"/>
    </row>
    <row r="284" spans="1:11" x14ac:dyDescent="0.3">
      <c r="A284" s="121"/>
      <c r="B284" s="123"/>
      <c r="C284" s="26"/>
      <c r="D284" s="26"/>
      <c r="F284" s="52"/>
      <c r="H284" s="52"/>
      <c r="I284" s="52"/>
      <c r="J284" s="52"/>
      <c r="K284" s="52"/>
    </row>
    <row r="285" spans="1:11" x14ac:dyDescent="0.3">
      <c r="A285" s="121"/>
      <c r="B285" s="123"/>
      <c r="C285" s="26"/>
      <c r="D285" s="26"/>
      <c r="F285" s="52"/>
      <c r="H285" s="52"/>
      <c r="I285" s="52"/>
      <c r="J285" s="52"/>
      <c r="K285" s="52"/>
    </row>
    <row r="286" spans="1:11" x14ac:dyDescent="0.3">
      <c r="A286" s="121"/>
      <c r="B286" s="123"/>
      <c r="C286" s="26"/>
      <c r="D286" s="26"/>
      <c r="F286" s="52"/>
      <c r="H286" s="52"/>
      <c r="I286" s="52"/>
      <c r="J286" s="52"/>
      <c r="K286" s="52"/>
    </row>
    <row r="287" spans="1:11" x14ac:dyDescent="0.3">
      <c r="A287" s="121"/>
      <c r="B287" s="123"/>
      <c r="C287" s="26"/>
      <c r="D287" s="26"/>
      <c r="F287" s="52"/>
      <c r="H287" s="52"/>
      <c r="I287" s="52"/>
      <c r="J287" s="52"/>
      <c r="K287" s="52"/>
    </row>
    <row r="288" spans="1:11" x14ac:dyDescent="0.3">
      <c r="A288" s="121"/>
      <c r="B288" s="123"/>
      <c r="C288" s="26"/>
      <c r="D288" s="26"/>
      <c r="F288" s="52"/>
      <c r="H288" s="52"/>
      <c r="I288" s="52"/>
      <c r="J288" s="52"/>
      <c r="K288" s="52"/>
    </row>
    <row r="289" spans="1:11" x14ac:dyDescent="0.3">
      <c r="A289" s="121"/>
      <c r="B289" s="123"/>
      <c r="C289" s="26"/>
      <c r="D289" s="26"/>
      <c r="F289" s="52"/>
      <c r="H289" s="52"/>
      <c r="I289" s="52"/>
      <c r="J289" s="52"/>
      <c r="K289" s="52"/>
    </row>
    <row r="290" spans="1:11" x14ac:dyDescent="0.3">
      <c r="A290" s="121"/>
      <c r="B290" s="123"/>
      <c r="C290" s="26"/>
      <c r="D290" s="26"/>
      <c r="F290" s="52"/>
      <c r="H290" s="52"/>
      <c r="I290" s="52"/>
      <c r="J290" s="52"/>
      <c r="K290" s="52"/>
    </row>
    <row r="291" spans="1:11" x14ac:dyDescent="0.3">
      <c r="A291" s="121"/>
      <c r="B291" s="123"/>
      <c r="C291" s="26"/>
      <c r="D291" s="26"/>
      <c r="F291" s="52"/>
      <c r="H291" s="52"/>
      <c r="I291" s="52"/>
      <c r="J291" s="52"/>
      <c r="K291" s="52"/>
    </row>
    <row r="292" spans="1:11" x14ac:dyDescent="0.3">
      <c r="A292" s="121"/>
      <c r="B292" s="123"/>
      <c r="C292" s="26"/>
      <c r="D292" s="26"/>
      <c r="F292" s="52"/>
      <c r="H292" s="52"/>
      <c r="I292" s="52"/>
      <c r="J292" s="52"/>
      <c r="K292" s="52"/>
    </row>
    <row r="293" spans="1:11" x14ac:dyDescent="0.3">
      <c r="A293" s="121"/>
      <c r="B293" s="123"/>
      <c r="C293" s="26"/>
      <c r="D293" s="26"/>
      <c r="F293" s="52"/>
      <c r="H293" s="52"/>
      <c r="I293" s="52"/>
      <c r="J293" s="52"/>
      <c r="K293" s="52"/>
    </row>
    <row r="294" spans="1:11" x14ac:dyDescent="0.3">
      <c r="A294" s="121"/>
      <c r="B294" s="123"/>
      <c r="C294" s="26"/>
      <c r="D294" s="26"/>
      <c r="F294" s="52"/>
      <c r="H294" s="52"/>
      <c r="I294" s="52"/>
      <c r="J294" s="52"/>
      <c r="K294" s="52"/>
    </row>
    <row r="295" spans="1:11" x14ac:dyDescent="0.3">
      <c r="A295" s="121"/>
      <c r="B295" s="123"/>
      <c r="C295" s="26"/>
      <c r="D295" s="26"/>
      <c r="F295" s="52"/>
      <c r="H295" s="52"/>
      <c r="I295" s="52"/>
      <c r="J295" s="52"/>
      <c r="K295" s="52"/>
    </row>
    <row r="296" spans="1:11" x14ac:dyDescent="0.3">
      <c r="A296" s="121"/>
      <c r="B296" s="123"/>
      <c r="C296" s="26"/>
      <c r="D296" s="26"/>
      <c r="F296" s="52"/>
      <c r="H296" s="52"/>
      <c r="I296" s="52"/>
      <c r="J296" s="52"/>
      <c r="K296" s="52"/>
    </row>
    <row r="297" spans="1:11" x14ac:dyDescent="0.3">
      <c r="A297" s="121"/>
      <c r="B297" s="123"/>
      <c r="C297" s="26"/>
      <c r="D297" s="26"/>
      <c r="F297" s="52"/>
      <c r="H297" s="52"/>
      <c r="I297" s="52"/>
      <c r="J297" s="52"/>
      <c r="K297" s="52"/>
    </row>
    <row r="298" spans="1:11" x14ac:dyDescent="0.3">
      <c r="A298" s="121"/>
      <c r="B298" s="123"/>
      <c r="C298" s="26"/>
      <c r="D298" s="26"/>
      <c r="F298" s="52"/>
      <c r="H298" s="52"/>
      <c r="I298" s="52"/>
      <c r="J298" s="52"/>
      <c r="K298" s="52"/>
    </row>
    <row r="299" spans="1:11" x14ac:dyDescent="0.3">
      <c r="A299" s="121"/>
      <c r="B299" s="123"/>
      <c r="C299" s="26"/>
      <c r="D299" s="26"/>
      <c r="F299" s="52"/>
      <c r="H299" s="52"/>
      <c r="I299" s="52"/>
      <c r="J299" s="52"/>
      <c r="K299" s="52"/>
    </row>
    <row r="300" spans="1:11" x14ac:dyDescent="0.3">
      <c r="A300" s="121"/>
      <c r="B300" s="123"/>
      <c r="C300" s="26"/>
      <c r="D300" s="26"/>
      <c r="F300" s="52"/>
      <c r="H300" s="52"/>
      <c r="I300" s="52"/>
      <c r="J300" s="52"/>
      <c r="K300" s="52"/>
    </row>
    <row r="301" spans="1:11" x14ac:dyDescent="0.3">
      <c r="A301" s="121"/>
      <c r="B301" s="123"/>
      <c r="C301" s="26"/>
      <c r="D301" s="26"/>
      <c r="F301" s="52"/>
      <c r="H301" s="52"/>
      <c r="I301" s="52"/>
      <c r="J301" s="52"/>
      <c r="K301" s="52"/>
    </row>
    <row r="302" spans="1:11" x14ac:dyDescent="0.3">
      <c r="A302" s="121"/>
      <c r="B302" s="123"/>
      <c r="C302" s="26"/>
      <c r="D302" s="26"/>
      <c r="F302" s="52"/>
      <c r="H302" s="52"/>
      <c r="I302" s="52"/>
      <c r="J302" s="52"/>
      <c r="K302" s="52"/>
    </row>
    <row r="303" spans="1:11" x14ac:dyDescent="0.3">
      <c r="A303" s="121"/>
      <c r="B303" s="123"/>
      <c r="C303" s="26"/>
      <c r="D303" s="26"/>
      <c r="F303" s="52"/>
      <c r="H303" s="52"/>
      <c r="I303" s="52"/>
      <c r="J303" s="52"/>
      <c r="K303" s="52"/>
    </row>
    <row r="304" spans="1:11" x14ac:dyDescent="0.3">
      <c r="A304" s="121"/>
      <c r="B304" s="123"/>
      <c r="C304" s="26"/>
      <c r="D304" s="26"/>
      <c r="F304" s="52"/>
      <c r="H304" s="52"/>
      <c r="I304" s="52"/>
      <c r="J304" s="52"/>
      <c r="K304" s="52"/>
    </row>
    <row r="305" spans="1:11" x14ac:dyDescent="0.3">
      <c r="A305" s="121"/>
      <c r="B305" s="123"/>
      <c r="C305" s="26"/>
      <c r="D305" s="26"/>
      <c r="F305" s="52"/>
      <c r="H305" s="52"/>
      <c r="I305" s="52"/>
      <c r="J305" s="52"/>
      <c r="K305" s="52"/>
    </row>
    <row r="306" spans="1:11" x14ac:dyDescent="0.3">
      <c r="A306" s="121"/>
      <c r="B306" s="123"/>
      <c r="C306" s="26"/>
      <c r="D306" s="26"/>
      <c r="F306" s="52"/>
      <c r="H306" s="52"/>
      <c r="I306" s="52"/>
      <c r="J306" s="52"/>
      <c r="K306" s="52"/>
    </row>
    <row r="307" spans="1:11" x14ac:dyDescent="0.3">
      <c r="A307" s="121"/>
      <c r="B307" s="123"/>
      <c r="C307" s="26"/>
      <c r="D307" s="26"/>
      <c r="F307" s="52"/>
      <c r="H307" s="52"/>
      <c r="I307" s="52"/>
      <c r="J307" s="52"/>
      <c r="K307" s="52"/>
    </row>
    <row r="308" spans="1:11" x14ac:dyDescent="0.3">
      <c r="A308" s="121"/>
      <c r="B308" s="123"/>
      <c r="C308" s="26"/>
      <c r="D308" s="26"/>
      <c r="F308" s="52"/>
      <c r="H308" s="52"/>
      <c r="I308" s="52"/>
      <c r="J308" s="52"/>
      <c r="K308" s="52"/>
    </row>
    <row r="309" spans="1:11" x14ac:dyDescent="0.3">
      <c r="A309" s="121"/>
      <c r="B309" s="123"/>
      <c r="C309" s="26"/>
      <c r="D309" s="26"/>
      <c r="F309" s="52"/>
      <c r="H309" s="52"/>
      <c r="I309" s="52"/>
      <c r="J309" s="52"/>
      <c r="K309" s="52"/>
    </row>
    <row r="310" spans="1:11" x14ac:dyDescent="0.3">
      <c r="A310" s="121"/>
      <c r="B310" s="123"/>
      <c r="C310" s="26"/>
      <c r="D310" s="26"/>
      <c r="F310" s="52"/>
      <c r="H310" s="52"/>
      <c r="I310" s="52"/>
      <c r="J310" s="52"/>
      <c r="K310" s="52"/>
    </row>
    <row r="311" spans="1:11" x14ac:dyDescent="0.3">
      <c r="A311" s="121"/>
      <c r="B311" s="123"/>
      <c r="C311" s="26"/>
      <c r="D311" s="26"/>
      <c r="F311" s="52"/>
      <c r="H311" s="52"/>
      <c r="I311" s="52"/>
      <c r="J311" s="52"/>
      <c r="K311" s="52"/>
    </row>
    <row r="312" spans="1:11" x14ac:dyDescent="0.3">
      <c r="A312" s="121"/>
      <c r="B312" s="123"/>
      <c r="C312" s="26"/>
      <c r="D312" s="26"/>
      <c r="F312" s="52"/>
      <c r="H312" s="52"/>
      <c r="I312" s="52"/>
      <c r="J312" s="52"/>
      <c r="K312" s="52"/>
    </row>
    <row r="313" spans="1:11" x14ac:dyDescent="0.3">
      <c r="A313" s="121"/>
      <c r="B313" s="123"/>
      <c r="C313" s="26"/>
      <c r="D313" s="26"/>
      <c r="F313" s="52"/>
      <c r="H313" s="52"/>
      <c r="I313" s="52"/>
      <c r="J313" s="52"/>
      <c r="K313" s="52"/>
    </row>
    <row r="314" spans="1:11" x14ac:dyDescent="0.3">
      <c r="A314" s="121"/>
      <c r="B314" s="123"/>
      <c r="C314" s="26"/>
      <c r="D314" s="26"/>
      <c r="F314" s="52"/>
      <c r="H314" s="52"/>
      <c r="I314" s="52"/>
      <c r="J314" s="52"/>
      <c r="K314" s="52"/>
    </row>
  </sheetData>
  <mergeCells count="18">
    <mergeCell ref="B44:B51"/>
    <mergeCell ref="B40:B43"/>
    <mergeCell ref="A40:A43"/>
    <mergeCell ref="H1:L3"/>
    <mergeCell ref="G54:K55"/>
    <mergeCell ref="A54:B55"/>
    <mergeCell ref="A4:K4"/>
    <mergeCell ref="C5:C6"/>
    <mergeCell ref="A7:A18"/>
    <mergeCell ref="B7:B18"/>
    <mergeCell ref="A19:A30"/>
    <mergeCell ref="B19:B30"/>
    <mergeCell ref="D5:K5"/>
    <mergeCell ref="A5:A6"/>
    <mergeCell ref="B5:B6"/>
    <mergeCell ref="A31:A39"/>
    <mergeCell ref="B31:B39"/>
    <mergeCell ref="A44:A51"/>
  </mergeCells>
  <printOptions horizontalCentered="1"/>
  <pageMargins left="0.39370078740157483" right="0.39370078740157483" top="1.3779527559055118" bottom="0.39370078740157483" header="0.27559055118110237" footer="0.27559055118110237"/>
  <pageSetup paperSize="9" scale="48" firstPageNumber="163" fitToHeight="0" orientation="landscape" r:id="rId1"/>
  <headerFooter differentFirst="1" scaleWithDoc="0">
    <oddHeader>&amp;C&amp;P</oddHeader>
  </headerFooter>
  <rowBreaks count="2" manualBreakCount="2">
    <brk id="18" max="11" man="1"/>
    <brk id="39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2:N162"/>
  <sheetViews>
    <sheetView tabSelected="1" view="pageBreakPreview" topLeftCell="A65" zoomScale="59" zoomScaleNormal="69" zoomScaleSheetLayoutView="59" zoomScalePageLayoutView="64" workbookViewId="0">
      <selection activeCell="E83" sqref="E83"/>
    </sheetView>
  </sheetViews>
  <sheetFormatPr defaultRowHeight="12.75" x14ac:dyDescent="0.2"/>
  <cols>
    <col min="1" max="1" width="21.5703125" style="128" customWidth="1"/>
    <col min="2" max="2" width="45.42578125" style="128" customWidth="1"/>
    <col min="3" max="3" width="25.5703125" style="65" customWidth="1"/>
    <col min="4" max="4" width="16.5703125" style="65" customWidth="1"/>
    <col min="5" max="5" width="15.140625" style="65" customWidth="1"/>
    <col min="6" max="6" width="15.7109375" style="65" customWidth="1"/>
    <col min="7" max="10" width="15.85546875" style="65" customWidth="1"/>
    <col min="11" max="11" width="18.7109375" style="65" customWidth="1"/>
    <col min="12" max="16384" width="9.140625" style="65"/>
  </cols>
  <sheetData>
    <row r="2" spans="1:11" ht="3.75" customHeight="1" x14ac:dyDescent="0.25">
      <c r="A2" s="126"/>
      <c r="B2" s="131"/>
      <c r="C2" s="6"/>
      <c r="D2" s="6"/>
      <c r="E2" s="6"/>
      <c r="F2" s="6"/>
      <c r="G2" s="6"/>
      <c r="H2" s="6"/>
      <c r="I2" s="6"/>
      <c r="J2" s="6"/>
      <c r="K2" s="6"/>
    </row>
    <row r="3" spans="1:11" ht="15" customHeight="1" x14ac:dyDescent="0.4">
      <c r="A3" s="133"/>
      <c r="B3" s="134"/>
      <c r="C3" s="135"/>
      <c r="D3" s="136"/>
      <c r="E3" s="137"/>
      <c r="F3" s="137"/>
      <c r="G3" s="232" t="s">
        <v>289</v>
      </c>
      <c r="H3" s="233"/>
      <c r="I3" s="233"/>
      <c r="J3" s="233"/>
      <c r="K3" s="233"/>
    </row>
    <row r="4" spans="1:11" ht="15" customHeight="1" x14ac:dyDescent="0.4">
      <c r="A4" s="133"/>
      <c r="B4" s="134"/>
      <c r="C4" s="135"/>
      <c r="D4" s="136"/>
      <c r="E4" s="137"/>
      <c r="F4" s="137"/>
      <c r="G4" s="233"/>
      <c r="H4" s="233"/>
      <c r="I4" s="233"/>
      <c r="J4" s="233"/>
      <c r="K4" s="233"/>
    </row>
    <row r="5" spans="1:11" ht="15" customHeight="1" x14ac:dyDescent="0.4">
      <c r="A5" s="133"/>
      <c r="B5" s="134"/>
      <c r="C5" s="135"/>
      <c r="D5" s="136"/>
      <c r="E5" s="137"/>
      <c r="F5" s="137"/>
      <c r="G5" s="233"/>
      <c r="H5" s="233"/>
      <c r="I5" s="233"/>
      <c r="J5" s="233"/>
      <c r="K5" s="233"/>
    </row>
    <row r="6" spans="1:11" ht="39" customHeight="1" x14ac:dyDescent="0.4">
      <c r="A6" s="133"/>
      <c r="B6" s="134"/>
      <c r="C6" s="135"/>
      <c r="D6" s="136"/>
      <c r="E6" s="137"/>
      <c r="F6" s="137"/>
      <c r="G6" s="233"/>
      <c r="H6" s="233"/>
      <c r="I6" s="233"/>
      <c r="J6" s="233"/>
      <c r="K6" s="233"/>
    </row>
    <row r="7" spans="1:11" ht="15" customHeight="1" x14ac:dyDescent="0.4">
      <c r="A7" s="133"/>
      <c r="B7" s="134"/>
      <c r="C7" s="135"/>
      <c r="D7" s="234"/>
      <c r="E7" s="235"/>
      <c r="F7" s="235"/>
      <c r="G7" s="235"/>
      <c r="H7" s="235"/>
      <c r="I7" s="235"/>
      <c r="J7" s="235"/>
      <c r="K7" s="138"/>
    </row>
    <row r="8" spans="1:11" ht="12.75" hidden="1" customHeight="1" x14ac:dyDescent="0.4">
      <c r="A8" s="108"/>
      <c r="B8" s="134"/>
      <c r="C8" s="139"/>
      <c r="D8" s="139"/>
      <c r="E8" s="140"/>
      <c r="F8" s="139"/>
      <c r="G8" s="139"/>
      <c r="H8" s="139"/>
      <c r="I8" s="139"/>
      <c r="J8" s="139"/>
      <c r="K8" s="135"/>
    </row>
    <row r="9" spans="1:11" ht="84" customHeight="1" x14ac:dyDescent="0.2">
      <c r="A9" s="232" t="s">
        <v>290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</row>
    <row r="10" spans="1:11" s="66" customFormat="1" ht="45" customHeight="1" x14ac:dyDescent="0.2">
      <c r="A10" s="228" t="s">
        <v>5</v>
      </c>
      <c r="B10" s="230" t="s">
        <v>18</v>
      </c>
      <c r="C10" s="227" t="s">
        <v>8</v>
      </c>
      <c r="D10" s="237" t="s">
        <v>22</v>
      </c>
      <c r="E10" s="238"/>
      <c r="F10" s="238"/>
      <c r="G10" s="238"/>
      <c r="H10" s="238"/>
      <c r="I10" s="238"/>
      <c r="J10" s="238"/>
      <c r="K10" s="239"/>
    </row>
    <row r="11" spans="1:11" ht="37.5" x14ac:dyDescent="0.3">
      <c r="A11" s="229"/>
      <c r="B11" s="231"/>
      <c r="C11" s="227"/>
      <c r="D11" s="106" t="s">
        <v>60</v>
      </c>
      <c r="E11" s="106" t="s">
        <v>105</v>
      </c>
      <c r="F11" s="92" t="s">
        <v>106</v>
      </c>
      <c r="G11" s="92" t="s">
        <v>107</v>
      </c>
      <c r="H11" s="92" t="s">
        <v>108</v>
      </c>
      <c r="I11" s="92" t="s">
        <v>109</v>
      </c>
      <c r="J11" s="92" t="s">
        <v>110</v>
      </c>
      <c r="K11" s="92" t="s">
        <v>113</v>
      </c>
    </row>
    <row r="12" spans="1:11" ht="43.5" customHeight="1" x14ac:dyDescent="0.2">
      <c r="A12" s="207" t="s">
        <v>21</v>
      </c>
      <c r="B12" s="219" t="s">
        <v>269</v>
      </c>
      <c r="C12" s="98" t="s">
        <v>275</v>
      </c>
      <c r="D12" s="93">
        <f>SUM(E12:K12)</f>
        <v>1217681.9000000001</v>
      </c>
      <c r="E12" s="93">
        <f>E13+E14+E15+E16</f>
        <v>208360.30000000002</v>
      </c>
      <c r="F12" s="93">
        <f>F13+F14+F15+F16</f>
        <v>309212.60000000003</v>
      </c>
      <c r="G12" s="93">
        <f t="shared" ref="G12:J12" si="0">G13+G14+G15+G16</f>
        <v>151884.6</v>
      </c>
      <c r="H12" s="93">
        <f t="shared" si="0"/>
        <v>117751.6</v>
      </c>
      <c r="I12" s="93">
        <f t="shared" si="0"/>
        <v>137396.6</v>
      </c>
      <c r="J12" s="93">
        <f t="shared" si="0"/>
        <v>143392.6</v>
      </c>
      <c r="K12" s="93">
        <f>K13+K14+K15+K16</f>
        <v>149683.6</v>
      </c>
    </row>
    <row r="13" spans="1:11" ht="34.5" customHeight="1" x14ac:dyDescent="0.2">
      <c r="A13" s="208"/>
      <c r="B13" s="219"/>
      <c r="C13" s="98" t="s">
        <v>9</v>
      </c>
      <c r="D13" s="93">
        <f t="shared" ref="D13:K16" si="1">D18+D78+D113</f>
        <v>0</v>
      </c>
      <c r="E13" s="93">
        <f t="shared" si="1"/>
        <v>0</v>
      </c>
      <c r="F13" s="93">
        <f t="shared" si="1"/>
        <v>0</v>
      </c>
      <c r="G13" s="93">
        <f t="shared" si="1"/>
        <v>0</v>
      </c>
      <c r="H13" s="93">
        <f t="shared" si="1"/>
        <v>0</v>
      </c>
      <c r="I13" s="93">
        <f t="shared" si="1"/>
        <v>0</v>
      </c>
      <c r="J13" s="93">
        <f t="shared" si="1"/>
        <v>0</v>
      </c>
      <c r="K13" s="93">
        <f t="shared" si="1"/>
        <v>0</v>
      </c>
    </row>
    <row r="14" spans="1:11" ht="33.75" customHeight="1" x14ac:dyDescent="0.2">
      <c r="A14" s="208"/>
      <c r="B14" s="219"/>
      <c r="C14" s="99" t="s">
        <v>7</v>
      </c>
      <c r="D14" s="93">
        <f>SUM(E14:K14)</f>
        <v>38961.699999999997</v>
      </c>
      <c r="E14" s="93">
        <f>E19+E79+E114</f>
        <v>31863.7</v>
      </c>
      <c r="F14" s="93">
        <f t="shared" si="1"/>
        <v>0</v>
      </c>
      <c r="G14" s="93">
        <f>G19+G79+G114+G149</f>
        <v>1419.6</v>
      </c>
      <c r="H14" s="93">
        <f>H147</f>
        <v>1419.6</v>
      </c>
      <c r="I14" s="93">
        <f t="shared" ref="I14:K14" si="2">I147</f>
        <v>1419.6</v>
      </c>
      <c r="J14" s="93">
        <f t="shared" si="2"/>
        <v>1419.6</v>
      </c>
      <c r="K14" s="93">
        <f t="shared" si="2"/>
        <v>1419.6</v>
      </c>
    </row>
    <row r="15" spans="1:11" ht="39" customHeight="1" x14ac:dyDescent="0.2">
      <c r="A15" s="208"/>
      <c r="B15" s="219"/>
      <c r="C15" s="99" t="s">
        <v>25</v>
      </c>
      <c r="D15" s="93">
        <f>SUM(E15:K15)</f>
        <v>1022618.5</v>
      </c>
      <c r="E15" s="93">
        <f t="shared" si="1"/>
        <v>138477.5</v>
      </c>
      <c r="F15" s="93">
        <f t="shared" si="1"/>
        <v>277752.00000000006</v>
      </c>
      <c r="G15" s="93">
        <f>G20+G80+G115+G150</f>
        <v>132583</v>
      </c>
      <c r="H15" s="93">
        <f t="shared" si="1"/>
        <v>99302</v>
      </c>
      <c r="I15" s="93">
        <f t="shared" si="1"/>
        <v>118846</v>
      </c>
      <c r="J15" s="93">
        <f t="shared" si="1"/>
        <v>124736</v>
      </c>
      <c r="K15" s="93">
        <f t="shared" si="1"/>
        <v>130922</v>
      </c>
    </row>
    <row r="16" spans="1:11" ht="33" customHeight="1" x14ac:dyDescent="0.2">
      <c r="A16" s="208"/>
      <c r="B16" s="219"/>
      <c r="C16" s="99" t="s">
        <v>23</v>
      </c>
      <c r="D16" s="93">
        <f>SUM(E16:K16)</f>
        <v>156101.70000000001</v>
      </c>
      <c r="E16" s="93">
        <f t="shared" si="1"/>
        <v>38019.1</v>
      </c>
      <c r="F16" s="93">
        <f t="shared" si="1"/>
        <v>31460.6</v>
      </c>
      <c r="G16" s="93">
        <f t="shared" si="1"/>
        <v>17882</v>
      </c>
      <c r="H16" s="93">
        <f t="shared" si="1"/>
        <v>17030</v>
      </c>
      <c r="I16" s="93">
        <f t="shared" si="1"/>
        <v>17131</v>
      </c>
      <c r="J16" s="93">
        <f t="shared" si="1"/>
        <v>17237</v>
      </c>
      <c r="K16" s="93">
        <f t="shared" si="1"/>
        <v>17342</v>
      </c>
    </row>
    <row r="17" spans="1:11" ht="35.25" customHeight="1" x14ac:dyDescent="0.2">
      <c r="A17" s="207" t="s">
        <v>26</v>
      </c>
      <c r="B17" s="220" t="s">
        <v>174</v>
      </c>
      <c r="C17" s="98" t="s">
        <v>275</v>
      </c>
      <c r="D17" s="93">
        <f>D18+D19+D20+D21</f>
        <v>1051854.6000000001</v>
      </c>
      <c r="E17" s="93">
        <f>E22+E27+E32+E37+E42+E47+E52+E57+E62+E67+E72</f>
        <v>183712.2</v>
      </c>
      <c r="F17" s="93">
        <f>F20+F21</f>
        <v>283936.40000000002</v>
      </c>
      <c r="G17" s="93">
        <f t="shared" ref="G17:K17" si="3">G20+G21</f>
        <v>131741</v>
      </c>
      <c r="H17" s="93">
        <f t="shared" si="3"/>
        <v>97110</v>
      </c>
      <c r="I17" s="93">
        <f t="shared" si="3"/>
        <v>112951</v>
      </c>
      <c r="J17" s="93">
        <f t="shared" si="3"/>
        <v>118362</v>
      </c>
      <c r="K17" s="93">
        <f t="shared" si="3"/>
        <v>124042</v>
      </c>
    </row>
    <row r="18" spans="1:11" ht="30.75" customHeight="1" x14ac:dyDescent="0.2">
      <c r="A18" s="208"/>
      <c r="B18" s="220"/>
      <c r="C18" s="98" t="s">
        <v>6</v>
      </c>
      <c r="D18" s="93">
        <f>D23+D28+D33+D38+D43+D48+D53+D58+D63+D68+D73</f>
        <v>0</v>
      </c>
      <c r="E18" s="93">
        <f t="shared" ref="E18:K18" si="4">E23+E28+E33+E38+E43+E48+E53+E58+E63+E68+E73</f>
        <v>0</v>
      </c>
      <c r="F18" s="93">
        <f t="shared" si="4"/>
        <v>0</v>
      </c>
      <c r="G18" s="93">
        <f t="shared" si="4"/>
        <v>0</v>
      </c>
      <c r="H18" s="93">
        <f t="shared" si="4"/>
        <v>0</v>
      </c>
      <c r="I18" s="93">
        <f t="shared" si="4"/>
        <v>0</v>
      </c>
      <c r="J18" s="93">
        <f t="shared" si="4"/>
        <v>0</v>
      </c>
      <c r="K18" s="93">
        <f t="shared" si="4"/>
        <v>0</v>
      </c>
    </row>
    <row r="19" spans="1:11" ht="35.25" customHeight="1" x14ac:dyDescent="0.2">
      <c r="A19" s="208"/>
      <c r="B19" s="220"/>
      <c r="C19" s="99" t="s">
        <v>7</v>
      </c>
      <c r="D19" s="93">
        <f>E19+F19+G19+H19+I19+J19+K19</f>
        <v>31863.7</v>
      </c>
      <c r="E19" s="93">
        <v>31863.7</v>
      </c>
      <c r="F19" s="93">
        <f t="shared" ref="F19:K19" si="5">F24+F29+F34+F39+F44+F49+F54+F64+F69+F74</f>
        <v>0</v>
      </c>
      <c r="G19" s="93">
        <f t="shared" si="5"/>
        <v>0</v>
      </c>
      <c r="H19" s="93">
        <f t="shared" si="5"/>
        <v>0</v>
      </c>
      <c r="I19" s="93">
        <f t="shared" si="5"/>
        <v>0</v>
      </c>
      <c r="J19" s="93">
        <f t="shared" si="5"/>
        <v>0</v>
      </c>
      <c r="K19" s="93">
        <f t="shared" si="5"/>
        <v>0</v>
      </c>
    </row>
    <row r="20" spans="1:11" ht="37.5" customHeight="1" x14ac:dyDescent="0.2">
      <c r="A20" s="226"/>
      <c r="B20" s="220"/>
      <c r="C20" s="99" t="s">
        <v>25</v>
      </c>
      <c r="D20" s="93">
        <f>D25+D30+D35+D40+D45+D50+D55+D60+D65+D70+D75</f>
        <v>965393.90000000014</v>
      </c>
      <c r="E20" s="93">
        <f>E25+E30+E35+E40+E45+E50+E60+E65+E70+E75</f>
        <v>133006.5</v>
      </c>
      <c r="F20" s="93">
        <f t="shared" ref="F20:K20" si="6">F25+F30+F35+F40+F45+F50+F60+F65+F70+F75</f>
        <v>271681.40000000002</v>
      </c>
      <c r="G20" s="93">
        <f>G25+G30+G35+G40+G45+G50+G60+G65+G70+G75</f>
        <v>127141</v>
      </c>
      <c r="H20" s="93">
        <f t="shared" si="6"/>
        <v>92460</v>
      </c>
      <c r="I20" s="93">
        <f t="shared" si="6"/>
        <v>108251</v>
      </c>
      <c r="J20" s="93">
        <f t="shared" si="6"/>
        <v>113612</v>
      </c>
      <c r="K20" s="93">
        <f t="shared" si="6"/>
        <v>119242</v>
      </c>
    </row>
    <row r="21" spans="1:11" ht="34.5" customHeight="1" x14ac:dyDescent="0.2">
      <c r="A21" s="208"/>
      <c r="B21" s="220"/>
      <c r="C21" s="99" t="s">
        <v>23</v>
      </c>
      <c r="D21" s="93">
        <f>SUM(E21:K21)</f>
        <v>54597</v>
      </c>
      <c r="E21" s="93">
        <f t="shared" ref="E21:K21" si="7">E26+E31+E36+E41+E46+E51+E56+E61+E66+E71+E76</f>
        <v>18842</v>
      </c>
      <c r="F21" s="93">
        <f>F26+F31+F36+F41+F46+F51+F56+F61+F66+F71+F76</f>
        <v>12255</v>
      </c>
      <c r="G21" s="93">
        <f t="shared" si="7"/>
        <v>4600</v>
      </c>
      <c r="H21" s="93">
        <f t="shared" si="7"/>
        <v>4650</v>
      </c>
      <c r="I21" s="93">
        <f t="shared" si="7"/>
        <v>4700</v>
      </c>
      <c r="J21" s="93">
        <f t="shared" si="7"/>
        <v>4750</v>
      </c>
      <c r="K21" s="93">
        <f t="shared" si="7"/>
        <v>4800</v>
      </c>
    </row>
    <row r="22" spans="1:11" ht="36" customHeight="1" x14ac:dyDescent="0.2">
      <c r="A22" s="210" t="s">
        <v>213</v>
      </c>
      <c r="B22" s="210" t="s">
        <v>56</v>
      </c>
      <c r="C22" s="98" t="s">
        <v>275</v>
      </c>
      <c r="D22" s="93">
        <v>176307.7</v>
      </c>
      <c r="E22" s="93">
        <f>SUM(E23:E26)</f>
        <v>32738</v>
      </c>
      <c r="F22" s="93">
        <v>19660.7</v>
      </c>
      <c r="G22" s="93">
        <v>29902</v>
      </c>
      <c r="H22" s="93">
        <v>21200</v>
      </c>
      <c r="I22" s="93">
        <v>23095</v>
      </c>
      <c r="J22" s="93">
        <v>24250</v>
      </c>
      <c r="K22" s="93">
        <v>25462</v>
      </c>
    </row>
    <row r="23" spans="1:11" ht="26.1" customHeight="1" x14ac:dyDescent="0.2">
      <c r="A23" s="211"/>
      <c r="B23" s="211"/>
      <c r="C23" s="98" t="s">
        <v>6</v>
      </c>
      <c r="D23" s="93">
        <v>0</v>
      </c>
      <c r="E23" s="93">
        <v>0</v>
      </c>
      <c r="F23" s="93">
        <v>0</v>
      </c>
      <c r="G23" s="93">
        <v>0</v>
      </c>
      <c r="H23" s="93">
        <v>0</v>
      </c>
      <c r="I23" s="93">
        <v>0</v>
      </c>
      <c r="J23" s="93">
        <v>0</v>
      </c>
      <c r="K23" s="93">
        <v>0</v>
      </c>
    </row>
    <row r="24" spans="1:11" ht="26.1" customHeight="1" x14ac:dyDescent="0.2">
      <c r="A24" s="211"/>
      <c r="B24" s="211"/>
      <c r="C24" s="99" t="s">
        <v>7</v>
      </c>
      <c r="D24" s="93">
        <v>0</v>
      </c>
      <c r="E24" s="93">
        <v>0</v>
      </c>
      <c r="F24" s="93">
        <v>0</v>
      </c>
      <c r="G24" s="93">
        <v>0</v>
      </c>
      <c r="H24" s="93">
        <v>0</v>
      </c>
      <c r="I24" s="93">
        <v>0</v>
      </c>
      <c r="J24" s="93">
        <v>0</v>
      </c>
      <c r="K24" s="93">
        <v>0</v>
      </c>
    </row>
    <row r="25" spans="1:11" ht="36" customHeight="1" x14ac:dyDescent="0.2">
      <c r="A25" s="212"/>
      <c r="B25" s="212"/>
      <c r="C25" s="99" t="s">
        <v>25</v>
      </c>
      <c r="D25" s="93">
        <f>E25+F25+G25+H25+I25+J25+K25</f>
        <v>164695.70000000001</v>
      </c>
      <c r="E25" s="93">
        <v>21126</v>
      </c>
      <c r="F25" s="93">
        <v>19660.7</v>
      </c>
      <c r="G25" s="93">
        <v>29902</v>
      </c>
      <c r="H25" s="93">
        <v>21200</v>
      </c>
      <c r="I25" s="93">
        <v>23095</v>
      </c>
      <c r="J25" s="93">
        <v>24250</v>
      </c>
      <c r="K25" s="93">
        <v>25462</v>
      </c>
    </row>
    <row r="26" spans="1:11" ht="36.75" customHeight="1" x14ac:dyDescent="0.2">
      <c r="A26" s="213"/>
      <c r="B26" s="213"/>
      <c r="C26" s="99" t="s">
        <v>23</v>
      </c>
      <c r="D26" s="93">
        <f>SUM(E26:K26)</f>
        <v>11612</v>
      </c>
      <c r="E26" s="93">
        <v>11612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</row>
    <row r="27" spans="1:11" ht="26.1" customHeight="1" x14ac:dyDescent="0.2">
      <c r="A27" s="214" t="s">
        <v>212</v>
      </c>
      <c r="B27" s="214" t="s">
        <v>121</v>
      </c>
      <c r="C27" s="98" t="s">
        <v>275</v>
      </c>
      <c r="D27" s="93">
        <f>D30+D31</f>
        <v>85031.32</v>
      </c>
      <c r="E27" s="93">
        <f>SUM(E28:E31)</f>
        <v>12522</v>
      </c>
      <c r="F27" s="93">
        <f>F31+F30</f>
        <v>15887.32</v>
      </c>
      <c r="G27" s="93">
        <f>G30</f>
        <v>9952</v>
      </c>
      <c r="H27" s="93">
        <f t="shared" ref="H27:K27" si="8">H28+H29+H30+H31</f>
        <v>8397</v>
      </c>
      <c r="I27" s="93">
        <f t="shared" si="8"/>
        <v>12140</v>
      </c>
      <c r="J27" s="93">
        <f t="shared" si="8"/>
        <v>12748</v>
      </c>
      <c r="K27" s="93">
        <f t="shared" si="8"/>
        <v>13385</v>
      </c>
    </row>
    <row r="28" spans="1:11" ht="26.1" customHeight="1" x14ac:dyDescent="0.2">
      <c r="A28" s="214"/>
      <c r="B28" s="214"/>
      <c r="C28" s="98" t="s">
        <v>6</v>
      </c>
      <c r="D28" s="93">
        <v>0</v>
      </c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</row>
    <row r="29" spans="1:11" ht="26.1" customHeight="1" x14ac:dyDescent="0.2">
      <c r="A29" s="214"/>
      <c r="B29" s="214"/>
      <c r="C29" s="99" t="s">
        <v>7</v>
      </c>
      <c r="D29" s="93">
        <v>0</v>
      </c>
      <c r="E29" s="93">
        <v>0</v>
      </c>
      <c r="F29" s="93">
        <v>0</v>
      </c>
      <c r="G29" s="93">
        <v>0</v>
      </c>
      <c r="H29" s="93">
        <v>0</v>
      </c>
      <c r="I29" s="93">
        <v>0</v>
      </c>
      <c r="J29" s="93">
        <v>0</v>
      </c>
      <c r="K29" s="93">
        <v>0</v>
      </c>
    </row>
    <row r="30" spans="1:11" ht="35.25" customHeight="1" x14ac:dyDescent="0.2">
      <c r="A30" s="215"/>
      <c r="B30" s="215"/>
      <c r="C30" s="99" t="s">
        <v>25</v>
      </c>
      <c r="D30" s="93">
        <f>E30+F30+G30+H30+I30+J30+K30</f>
        <v>75660.320000000007</v>
      </c>
      <c r="E30" s="93">
        <v>10823</v>
      </c>
      <c r="F30" s="93">
        <v>8215.32</v>
      </c>
      <c r="G30" s="93">
        <v>9952</v>
      </c>
      <c r="H30" s="93">
        <v>8397</v>
      </c>
      <c r="I30" s="93">
        <v>12140</v>
      </c>
      <c r="J30" s="93">
        <v>12748</v>
      </c>
      <c r="K30" s="93">
        <v>13385</v>
      </c>
    </row>
    <row r="31" spans="1:11" ht="37.5" customHeight="1" x14ac:dyDescent="0.2">
      <c r="A31" s="215"/>
      <c r="B31" s="215"/>
      <c r="C31" s="99" t="s">
        <v>23</v>
      </c>
      <c r="D31" s="93">
        <f>SUM(E31:K31)</f>
        <v>9371</v>
      </c>
      <c r="E31" s="93">
        <v>1699</v>
      </c>
      <c r="F31" s="93">
        <v>7672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</row>
    <row r="32" spans="1:11" ht="30.75" customHeight="1" x14ac:dyDescent="0.2">
      <c r="A32" s="210" t="s">
        <v>215</v>
      </c>
      <c r="B32" s="210" t="s">
        <v>277</v>
      </c>
      <c r="C32" s="98" t="s">
        <v>275</v>
      </c>
      <c r="D32" s="93">
        <f>E32+F32+G32+H32+I32+J32+K32</f>
        <v>56462.68</v>
      </c>
      <c r="E32" s="93">
        <f>E33+E34+E35+E36</f>
        <v>3801</v>
      </c>
      <c r="F32" s="93">
        <f t="shared" ref="F32:K32" si="9">F33+F34+F35+F36</f>
        <v>6241.68</v>
      </c>
      <c r="G32" s="93">
        <f t="shared" si="9"/>
        <v>9063</v>
      </c>
      <c r="H32" s="93">
        <f t="shared" si="9"/>
        <v>10618</v>
      </c>
      <c r="I32" s="93">
        <f t="shared" si="9"/>
        <v>8482</v>
      </c>
      <c r="J32" s="93">
        <f t="shared" si="9"/>
        <v>8906</v>
      </c>
      <c r="K32" s="93">
        <f t="shared" si="9"/>
        <v>9351</v>
      </c>
    </row>
    <row r="33" spans="1:11" ht="26.1" customHeight="1" x14ac:dyDescent="0.2">
      <c r="A33" s="211"/>
      <c r="B33" s="211"/>
      <c r="C33" s="98" t="s">
        <v>6</v>
      </c>
      <c r="D33" s="93">
        <v>0</v>
      </c>
      <c r="E33" s="93">
        <v>0</v>
      </c>
      <c r="F33" s="93">
        <v>0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</row>
    <row r="34" spans="1:11" ht="26.1" customHeight="1" x14ac:dyDescent="0.2">
      <c r="A34" s="211"/>
      <c r="B34" s="211"/>
      <c r="C34" s="99" t="s">
        <v>7</v>
      </c>
      <c r="D34" s="93">
        <v>0</v>
      </c>
      <c r="E34" s="93">
        <v>0</v>
      </c>
      <c r="F34" s="93">
        <v>0</v>
      </c>
      <c r="G34" s="93">
        <v>0</v>
      </c>
      <c r="H34" s="93">
        <v>0</v>
      </c>
      <c r="I34" s="93">
        <v>0</v>
      </c>
      <c r="J34" s="93">
        <v>0</v>
      </c>
      <c r="K34" s="93">
        <v>0</v>
      </c>
    </row>
    <row r="35" spans="1:11" ht="34.5" customHeight="1" x14ac:dyDescent="0.2">
      <c r="A35" s="212"/>
      <c r="B35" s="212"/>
      <c r="C35" s="99" t="s">
        <v>25</v>
      </c>
      <c r="D35" s="93">
        <f>E35+F35+G35+H35+I35+J35+K35</f>
        <v>54904.68</v>
      </c>
      <c r="E35" s="93">
        <v>2243</v>
      </c>
      <c r="F35" s="93">
        <v>6241.68</v>
      </c>
      <c r="G35" s="93">
        <v>9063</v>
      </c>
      <c r="H35" s="93">
        <v>10618</v>
      </c>
      <c r="I35" s="93">
        <v>8482</v>
      </c>
      <c r="J35" s="93">
        <v>8906</v>
      </c>
      <c r="K35" s="93">
        <v>9351</v>
      </c>
    </row>
    <row r="36" spans="1:11" ht="34.5" customHeight="1" x14ac:dyDescent="0.2">
      <c r="A36" s="213"/>
      <c r="B36" s="213"/>
      <c r="C36" s="99" t="s">
        <v>23</v>
      </c>
      <c r="D36" s="93">
        <f>SUM(E36:K36)</f>
        <v>1558</v>
      </c>
      <c r="E36" s="93">
        <v>1558</v>
      </c>
      <c r="F36" s="93">
        <v>0</v>
      </c>
      <c r="G36" s="93">
        <v>0</v>
      </c>
      <c r="H36" s="93">
        <v>0</v>
      </c>
      <c r="I36" s="93">
        <v>0</v>
      </c>
      <c r="J36" s="93">
        <v>0</v>
      </c>
      <c r="K36" s="93">
        <v>0</v>
      </c>
    </row>
    <row r="37" spans="1:11" ht="35.25" customHeight="1" x14ac:dyDescent="0.2">
      <c r="A37" s="210" t="s">
        <v>276</v>
      </c>
      <c r="B37" s="210" t="s">
        <v>57</v>
      </c>
      <c r="C37" s="98" t="s">
        <v>275</v>
      </c>
      <c r="D37" s="93">
        <f>E37+F37+G37+H37+I37+J37+K37</f>
        <v>84507.9</v>
      </c>
      <c r="E37" s="93">
        <f>SUM(E38:E41)</f>
        <v>10870</v>
      </c>
      <c r="F37" s="93">
        <f>F40+F41</f>
        <v>12192.9</v>
      </c>
      <c r="G37" s="93">
        <f>G40+G41</f>
        <v>11750</v>
      </c>
      <c r="H37" s="93">
        <f t="shared" ref="H37:K37" si="10">H38+H39+H40+H41</f>
        <v>11950</v>
      </c>
      <c r="I37" s="93">
        <f t="shared" si="10"/>
        <v>12153</v>
      </c>
      <c r="J37" s="93">
        <f t="shared" si="10"/>
        <v>12575</v>
      </c>
      <c r="K37" s="93">
        <f t="shared" si="10"/>
        <v>13017</v>
      </c>
    </row>
    <row r="38" spans="1:11" ht="26.1" customHeight="1" x14ac:dyDescent="0.2">
      <c r="A38" s="211"/>
      <c r="B38" s="211"/>
      <c r="C38" s="98" t="s">
        <v>6</v>
      </c>
      <c r="D38" s="93">
        <v>0</v>
      </c>
      <c r="E38" s="93">
        <v>0</v>
      </c>
      <c r="F38" s="93">
        <v>0</v>
      </c>
      <c r="G38" s="93">
        <v>0</v>
      </c>
      <c r="H38" s="93">
        <v>0</v>
      </c>
      <c r="I38" s="93">
        <v>0</v>
      </c>
      <c r="J38" s="93">
        <v>0</v>
      </c>
      <c r="K38" s="93">
        <v>0</v>
      </c>
    </row>
    <row r="39" spans="1:11" ht="26.1" customHeight="1" x14ac:dyDescent="0.2">
      <c r="A39" s="211"/>
      <c r="B39" s="211"/>
      <c r="C39" s="99" t="s">
        <v>7</v>
      </c>
      <c r="D39" s="93">
        <v>0</v>
      </c>
      <c r="E39" s="93">
        <v>0</v>
      </c>
      <c r="F39" s="93">
        <v>0</v>
      </c>
      <c r="G39" s="93">
        <v>0</v>
      </c>
      <c r="H39" s="93">
        <v>0</v>
      </c>
      <c r="I39" s="93">
        <v>0</v>
      </c>
      <c r="J39" s="93">
        <v>0</v>
      </c>
      <c r="K39" s="93">
        <v>0</v>
      </c>
    </row>
    <row r="40" spans="1:11" ht="36.75" customHeight="1" x14ac:dyDescent="0.2">
      <c r="A40" s="212"/>
      <c r="B40" s="212"/>
      <c r="C40" s="99" t="s">
        <v>25</v>
      </c>
      <c r="D40" s="93">
        <f>E40+F40+G40+H40+I40+J40+K40</f>
        <v>52451.9</v>
      </c>
      <c r="E40" s="93">
        <v>6897</v>
      </c>
      <c r="F40" s="93">
        <v>7609.9</v>
      </c>
      <c r="G40" s="93">
        <v>7150</v>
      </c>
      <c r="H40" s="93">
        <v>7300</v>
      </c>
      <c r="I40" s="93">
        <v>7453</v>
      </c>
      <c r="J40" s="93">
        <v>7825</v>
      </c>
      <c r="K40" s="93">
        <v>8217</v>
      </c>
    </row>
    <row r="41" spans="1:11" ht="33.75" customHeight="1" x14ac:dyDescent="0.2">
      <c r="A41" s="213"/>
      <c r="B41" s="213"/>
      <c r="C41" s="99" t="s">
        <v>23</v>
      </c>
      <c r="D41" s="93">
        <f>E41+F41+G41+H41+I41+J41+K41</f>
        <v>32056</v>
      </c>
      <c r="E41" s="93">
        <v>3973</v>
      </c>
      <c r="F41" s="93">
        <v>4583</v>
      </c>
      <c r="G41" s="93">
        <v>4600</v>
      </c>
      <c r="H41" s="93">
        <v>4650</v>
      </c>
      <c r="I41" s="93">
        <v>4700</v>
      </c>
      <c r="J41" s="93">
        <v>4750</v>
      </c>
      <c r="K41" s="93">
        <v>4800</v>
      </c>
    </row>
    <row r="42" spans="1:11" ht="36.75" customHeight="1" x14ac:dyDescent="0.2">
      <c r="A42" s="210" t="s">
        <v>216</v>
      </c>
      <c r="B42" s="210" t="s">
        <v>278</v>
      </c>
      <c r="C42" s="98" t="s">
        <v>275</v>
      </c>
      <c r="D42" s="93">
        <f>E42+F42+G42+H42+I42+J42+K42</f>
        <v>582</v>
      </c>
      <c r="E42" s="93">
        <f>E43+E44+E45+E46</f>
        <v>0</v>
      </c>
      <c r="F42" s="93">
        <f t="shared" ref="F42:K42" si="11">F43+F44+F45+F46</f>
        <v>0</v>
      </c>
      <c r="G42" s="93">
        <f t="shared" si="11"/>
        <v>100</v>
      </c>
      <c r="H42" s="93">
        <f t="shared" si="11"/>
        <v>100</v>
      </c>
      <c r="I42" s="93">
        <f t="shared" si="11"/>
        <v>121</v>
      </c>
      <c r="J42" s="93">
        <f t="shared" si="11"/>
        <v>127</v>
      </c>
      <c r="K42" s="93">
        <f t="shared" si="11"/>
        <v>134</v>
      </c>
    </row>
    <row r="43" spans="1:11" ht="26.1" customHeight="1" x14ac:dyDescent="0.2">
      <c r="A43" s="211"/>
      <c r="B43" s="211"/>
      <c r="C43" s="98" t="s">
        <v>6</v>
      </c>
      <c r="D43" s="93">
        <v>0</v>
      </c>
      <c r="E43" s="93">
        <v>0</v>
      </c>
      <c r="F43" s="93">
        <v>0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</row>
    <row r="44" spans="1:11" ht="26.1" customHeight="1" x14ac:dyDescent="0.2">
      <c r="A44" s="211"/>
      <c r="B44" s="211"/>
      <c r="C44" s="99" t="s">
        <v>7</v>
      </c>
      <c r="D44" s="93">
        <v>0</v>
      </c>
      <c r="E44" s="93">
        <v>0</v>
      </c>
      <c r="F44" s="93">
        <v>0</v>
      </c>
      <c r="G44" s="93">
        <v>0</v>
      </c>
      <c r="H44" s="93">
        <v>0</v>
      </c>
      <c r="I44" s="93">
        <v>0</v>
      </c>
      <c r="J44" s="93">
        <v>0</v>
      </c>
      <c r="K44" s="93">
        <v>0</v>
      </c>
    </row>
    <row r="45" spans="1:11" ht="36.75" customHeight="1" x14ac:dyDescent="0.2">
      <c r="A45" s="212"/>
      <c r="B45" s="212"/>
      <c r="C45" s="99" t="s">
        <v>25</v>
      </c>
      <c r="D45" s="93">
        <f>E45+F45+G45+H45+I45+J45+K45</f>
        <v>582</v>
      </c>
      <c r="E45" s="93">
        <v>0</v>
      </c>
      <c r="F45" s="93">
        <v>0</v>
      </c>
      <c r="G45" s="93">
        <v>100</v>
      </c>
      <c r="H45" s="93">
        <v>100</v>
      </c>
      <c r="I45" s="93">
        <v>121</v>
      </c>
      <c r="J45" s="93">
        <v>127</v>
      </c>
      <c r="K45" s="93">
        <v>134</v>
      </c>
    </row>
    <row r="46" spans="1:11" ht="36.75" customHeight="1" x14ac:dyDescent="0.2">
      <c r="A46" s="213"/>
      <c r="B46" s="213"/>
      <c r="C46" s="99" t="s">
        <v>23</v>
      </c>
      <c r="D46" s="93">
        <v>0</v>
      </c>
      <c r="E46" s="93">
        <v>0</v>
      </c>
      <c r="F46" s="93">
        <v>0</v>
      </c>
      <c r="G46" s="93">
        <v>0</v>
      </c>
      <c r="H46" s="93">
        <v>0</v>
      </c>
      <c r="I46" s="93">
        <v>0</v>
      </c>
      <c r="J46" s="93">
        <v>0</v>
      </c>
      <c r="K46" s="93">
        <v>0</v>
      </c>
    </row>
    <row r="47" spans="1:11" ht="37.5" customHeight="1" x14ac:dyDescent="0.2">
      <c r="A47" s="219" t="s">
        <v>217</v>
      </c>
      <c r="B47" s="220" t="s">
        <v>55</v>
      </c>
      <c r="C47" s="98" t="s">
        <v>275</v>
      </c>
      <c r="D47" s="93">
        <f>E47+F47+G47+H47+I47+J47+K47</f>
        <v>7962.5</v>
      </c>
      <c r="E47" s="93">
        <f>E48+E49+E50+E51</f>
        <v>1436.5</v>
      </c>
      <c r="F47" s="93">
        <v>1311</v>
      </c>
      <c r="G47" s="93">
        <v>1043</v>
      </c>
      <c r="H47" s="93">
        <f t="shared" ref="H47:K47" si="12">H48+H49+H50+H51</f>
        <v>1043</v>
      </c>
      <c r="I47" s="93">
        <f t="shared" si="12"/>
        <v>1043</v>
      </c>
      <c r="J47" s="93">
        <f t="shared" si="12"/>
        <v>1043</v>
      </c>
      <c r="K47" s="93">
        <f t="shared" si="12"/>
        <v>1043</v>
      </c>
    </row>
    <row r="48" spans="1:11" ht="26.1" customHeight="1" x14ac:dyDescent="0.2">
      <c r="A48" s="219"/>
      <c r="B48" s="220"/>
      <c r="C48" s="98" t="s">
        <v>6</v>
      </c>
      <c r="D48" s="93">
        <v>0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3">
        <v>0</v>
      </c>
      <c r="K48" s="93">
        <v>0</v>
      </c>
    </row>
    <row r="49" spans="1:11" ht="26.1" customHeight="1" x14ac:dyDescent="0.2">
      <c r="A49" s="219"/>
      <c r="B49" s="220"/>
      <c r="C49" s="99" t="s">
        <v>7</v>
      </c>
      <c r="D49" s="93">
        <v>0</v>
      </c>
      <c r="E49" s="93">
        <v>0</v>
      </c>
      <c r="F49" s="93">
        <v>0</v>
      </c>
      <c r="G49" s="93">
        <v>0</v>
      </c>
      <c r="H49" s="93">
        <v>0</v>
      </c>
      <c r="I49" s="93">
        <v>0</v>
      </c>
      <c r="J49" s="93">
        <v>0</v>
      </c>
      <c r="K49" s="93">
        <v>0</v>
      </c>
    </row>
    <row r="50" spans="1:11" ht="34.5" customHeight="1" x14ac:dyDescent="0.2">
      <c r="A50" s="219"/>
      <c r="B50" s="220"/>
      <c r="C50" s="99" t="s">
        <v>25</v>
      </c>
      <c r="D50" s="93">
        <f>E50+F50+G50+H50+I50+J50+K50</f>
        <v>7962.5</v>
      </c>
      <c r="E50" s="93">
        <v>1436.5</v>
      </c>
      <c r="F50" s="93">
        <v>1311</v>
      </c>
      <c r="G50" s="93">
        <v>1043</v>
      </c>
      <c r="H50" s="93">
        <v>1043</v>
      </c>
      <c r="I50" s="93">
        <v>1043</v>
      </c>
      <c r="J50" s="93">
        <v>1043</v>
      </c>
      <c r="K50" s="93">
        <v>1043</v>
      </c>
    </row>
    <row r="51" spans="1:11" ht="38.25" customHeight="1" x14ac:dyDescent="0.2">
      <c r="A51" s="219"/>
      <c r="B51" s="220"/>
      <c r="C51" s="99" t="s">
        <v>23</v>
      </c>
      <c r="D51" s="93">
        <v>0</v>
      </c>
      <c r="E51" s="93">
        <v>0</v>
      </c>
      <c r="F51" s="93">
        <v>0</v>
      </c>
      <c r="G51" s="93">
        <v>0</v>
      </c>
      <c r="H51" s="93">
        <v>0</v>
      </c>
      <c r="I51" s="93">
        <v>0</v>
      </c>
      <c r="J51" s="93">
        <v>0</v>
      </c>
      <c r="K51" s="93">
        <v>0</v>
      </c>
    </row>
    <row r="52" spans="1:11" ht="26.25" customHeight="1" x14ac:dyDescent="0.2">
      <c r="A52" s="219" t="s">
        <v>218</v>
      </c>
      <c r="B52" s="216" t="s">
        <v>102</v>
      </c>
      <c r="C52" s="98" t="s">
        <v>275</v>
      </c>
      <c r="D52" s="93">
        <v>0</v>
      </c>
      <c r="E52" s="93">
        <v>0</v>
      </c>
      <c r="F52" s="93">
        <v>0</v>
      </c>
      <c r="G52" s="93">
        <v>0</v>
      </c>
      <c r="H52" s="93">
        <v>0</v>
      </c>
      <c r="I52" s="93">
        <v>0</v>
      </c>
      <c r="J52" s="93">
        <v>0</v>
      </c>
      <c r="K52" s="93">
        <v>0</v>
      </c>
    </row>
    <row r="53" spans="1:11" ht="22.5" customHeight="1" x14ac:dyDescent="0.2">
      <c r="A53" s="219"/>
      <c r="B53" s="217"/>
      <c r="C53" s="98" t="s">
        <v>6</v>
      </c>
      <c r="D53" s="93">
        <v>0</v>
      </c>
      <c r="E53" s="93">
        <v>0</v>
      </c>
      <c r="F53" s="93">
        <v>0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</row>
    <row r="54" spans="1:11" ht="24" customHeight="1" x14ac:dyDescent="0.2">
      <c r="A54" s="219"/>
      <c r="B54" s="217"/>
      <c r="C54" s="99" t="s">
        <v>7</v>
      </c>
      <c r="D54" s="93">
        <v>0</v>
      </c>
      <c r="E54" s="93">
        <v>0</v>
      </c>
      <c r="F54" s="93">
        <v>0</v>
      </c>
      <c r="G54" s="93">
        <v>0</v>
      </c>
      <c r="H54" s="93">
        <v>0</v>
      </c>
      <c r="I54" s="93">
        <v>0</v>
      </c>
      <c r="J54" s="93">
        <v>0</v>
      </c>
      <c r="K54" s="93">
        <v>0</v>
      </c>
    </row>
    <row r="55" spans="1:11" ht="36" customHeight="1" x14ac:dyDescent="0.2">
      <c r="A55" s="219"/>
      <c r="B55" s="217"/>
      <c r="C55" s="99" t="s">
        <v>25</v>
      </c>
      <c r="D55" s="93">
        <v>0</v>
      </c>
      <c r="E55" s="93">
        <v>0</v>
      </c>
      <c r="F55" s="93">
        <v>0</v>
      </c>
      <c r="G55" s="93">
        <v>0</v>
      </c>
      <c r="H55" s="93">
        <v>0</v>
      </c>
      <c r="I55" s="93">
        <v>0</v>
      </c>
      <c r="J55" s="93">
        <v>0</v>
      </c>
      <c r="K55" s="93">
        <v>0</v>
      </c>
    </row>
    <row r="56" spans="1:11" ht="37.5" customHeight="1" x14ac:dyDescent="0.2">
      <c r="A56" s="219"/>
      <c r="B56" s="218"/>
      <c r="C56" s="99" t="s">
        <v>23</v>
      </c>
      <c r="D56" s="93">
        <v>0</v>
      </c>
      <c r="E56" s="93">
        <v>0</v>
      </c>
      <c r="F56" s="93">
        <v>0</v>
      </c>
      <c r="G56" s="93">
        <v>0</v>
      </c>
      <c r="H56" s="93">
        <v>0</v>
      </c>
      <c r="I56" s="93">
        <v>0</v>
      </c>
      <c r="J56" s="93">
        <v>0</v>
      </c>
      <c r="K56" s="93">
        <v>0</v>
      </c>
    </row>
    <row r="57" spans="1:11" ht="26.1" customHeight="1" x14ac:dyDescent="0.2">
      <c r="A57" s="219" t="s">
        <v>219</v>
      </c>
      <c r="B57" s="220" t="s">
        <v>279</v>
      </c>
      <c r="C57" s="98" t="s">
        <v>275</v>
      </c>
      <c r="D57" s="93">
        <f>E57+F57+G57+H57+I57+J57+K57</f>
        <v>12401.5</v>
      </c>
      <c r="E57" s="93">
        <f>E58+E59+E60+E61</f>
        <v>0</v>
      </c>
      <c r="F57" s="93">
        <v>149.5</v>
      </c>
      <c r="G57" s="93">
        <v>150</v>
      </c>
      <c r="H57" s="93">
        <v>600</v>
      </c>
      <c r="I57" s="93">
        <v>3648</v>
      </c>
      <c r="J57" s="93">
        <v>3831</v>
      </c>
      <c r="K57" s="93">
        <v>4023</v>
      </c>
    </row>
    <row r="58" spans="1:11" ht="26.1" customHeight="1" x14ac:dyDescent="0.2">
      <c r="A58" s="219"/>
      <c r="B58" s="220"/>
      <c r="C58" s="98" t="s">
        <v>6</v>
      </c>
      <c r="D58" s="93">
        <v>0</v>
      </c>
      <c r="E58" s="93">
        <v>0</v>
      </c>
      <c r="F58" s="93">
        <v>0</v>
      </c>
      <c r="G58" s="93">
        <v>0</v>
      </c>
      <c r="H58" s="93">
        <v>0</v>
      </c>
      <c r="I58" s="93">
        <v>0</v>
      </c>
      <c r="J58" s="93">
        <v>0</v>
      </c>
      <c r="K58" s="93">
        <v>0</v>
      </c>
    </row>
    <row r="59" spans="1:11" ht="26.1" customHeight="1" x14ac:dyDescent="0.2">
      <c r="A59" s="219"/>
      <c r="B59" s="220"/>
      <c r="C59" s="99" t="s">
        <v>7</v>
      </c>
      <c r="D59" s="93">
        <v>0</v>
      </c>
      <c r="E59" s="93">
        <v>0</v>
      </c>
      <c r="F59" s="93">
        <v>0</v>
      </c>
      <c r="G59" s="93">
        <v>0</v>
      </c>
      <c r="H59" s="93">
        <v>0</v>
      </c>
      <c r="I59" s="93">
        <v>0</v>
      </c>
      <c r="J59" s="93">
        <v>0</v>
      </c>
      <c r="K59" s="93">
        <v>0</v>
      </c>
    </row>
    <row r="60" spans="1:11" ht="39.75" customHeight="1" x14ac:dyDescent="0.2">
      <c r="A60" s="219"/>
      <c r="B60" s="220"/>
      <c r="C60" s="99" t="s">
        <v>25</v>
      </c>
      <c r="D60" s="93">
        <f>E60+F60+G60+H60+I60+J60+K60</f>
        <v>12401.5</v>
      </c>
      <c r="E60" s="93">
        <v>0</v>
      </c>
      <c r="F60" s="93">
        <v>149.5</v>
      </c>
      <c r="G60" s="93">
        <v>150</v>
      </c>
      <c r="H60" s="93">
        <v>600</v>
      </c>
      <c r="I60" s="93">
        <v>3648</v>
      </c>
      <c r="J60" s="93">
        <v>3831</v>
      </c>
      <c r="K60" s="93">
        <v>4023</v>
      </c>
    </row>
    <row r="61" spans="1:11" ht="39" customHeight="1" x14ac:dyDescent="0.2">
      <c r="A61" s="219"/>
      <c r="B61" s="220"/>
      <c r="C61" s="99" t="s">
        <v>23</v>
      </c>
      <c r="D61" s="93">
        <v>0</v>
      </c>
      <c r="E61" s="93">
        <v>0</v>
      </c>
      <c r="F61" s="93">
        <v>0</v>
      </c>
      <c r="G61" s="93">
        <v>0</v>
      </c>
      <c r="H61" s="93">
        <v>0</v>
      </c>
      <c r="I61" s="93">
        <v>0</v>
      </c>
      <c r="J61" s="93">
        <v>0</v>
      </c>
      <c r="K61" s="93">
        <v>0</v>
      </c>
    </row>
    <row r="62" spans="1:11" ht="30.75" customHeight="1" x14ac:dyDescent="0.2">
      <c r="A62" s="219" t="s">
        <v>220</v>
      </c>
      <c r="B62" s="220" t="s">
        <v>280</v>
      </c>
      <c r="C62" s="98" t="s">
        <v>275</v>
      </c>
      <c r="D62" s="93">
        <f>D63+D64+D65+D66</f>
        <v>24645</v>
      </c>
      <c r="E62" s="93">
        <f>E63+E64+E65+E66</f>
        <v>3318</v>
      </c>
      <c r="F62" s="93">
        <f t="shared" ref="F62:K62" si="13">F63+F64+F65+F66</f>
        <v>0</v>
      </c>
      <c r="G62" s="93">
        <f t="shared" si="13"/>
        <v>2000</v>
      </c>
      <c r="H62" s="93">
        <f t="shared" si="13"/>
        <v>4000</v>
      </c>
      <c r="I62" s="93">
        <f t="shared" si="13"/>
        <v>4862</v>
      </c>
      <c r="J62" s="93">
        <f t="shared" si="13"/>
        <v>5105</v>
      </c>
      <c r="K62" s="93">
        <f t="shared" si="13"/>
        <v>5360</v>
      </c>
    </row>
    <row r="63" spans="1:11" ht="26.1" customHeight="1" x14ac:dyDescent="0.2">
      <c r="A63" s="219"/>
      <c r="B63" s="220"/>
      <c r="C63" s="98" t="s">
        <v>6</v>
      </c>
      <c r="D63" s="93">
        <v>0</v>
      </c>
      <c r="E63" s="93">
        <v>0</v>
      </c>
      <c r="F63" s="93">
        <v>0</v>
      </c>
      <c r="G63" s="93">
        <v>0</v>
      </c>
      <c r="H63" s="93">
        <v>0</v>
      </c>
      <c r="I63" s="93">
        <v>0</v>
      </c>
      <c r="J63" s="93">
        <v>0</v>
      </c>
      <c r="K63" s="93">
        <v>0</v>
      </c>
    </row>
    <row r="64" spans="1:11" ht="26.1" customHeight="1" x14ac:dyDescent="0.2">
      <c r="A64" s="219"/>
      <c r="B64" s="220"/>
      <c r="C64" s="99" t="s">
        <v>7</v>
      </c>
      <c r="D64" s="93">
        <v>0</v>
      </c>
      <c r="E64" s="93">
        <v>0</v>
      </c>
      <c r="F64" s="93">
        <v>0</v>
      </c>
      <c r="G64" s="93">
        <v>0</v>
      </c>
      <c r="H64" s="93">
        <v>0</v>
      </c>
      <c r="I64" s="93">
        <v>0</v>
      </c>
      <c r="J64" s="93">
        <v>0</v>
      </c>
      <c r="K64" s="93">
        <v>0</v>
      </c>
    </row>
    <row r="65" spans="1:14" ht="34.5" customHeight="1" x14ac:dyDescent="0.2">
      <c r="A65" s="219"/>
      <c r="B65" s="220"/>
      <c r="C65" s="99" t="s">
        <v>25</v>
      </c>
      <c r="D65" s="93">
        <f>E65+F65+G65+H65+I65+J65+K65</f>
        <v>24645</v>
      </c>
      <c r="E65" s="93">
        <v>3318</v>
      </c>
      <c r="F65" s="93">
        <v>0</v>
      </c>
      <c r="G65" s="93">
        <v>2000</v>
      </c>
      <c r="H65" s="93">
        <v>4000</v>
      </c>
      <c r="I65" s="93">
        <v>4862</v>
      </c>
      <c r="J65" s="93">
        <v>5105</v>
      </c>
      <c r="K65" s="93">
        <v>5360</v>
      </c>
    </row>
    <row r="66" spans="1:14" ht="43.5" customHeight="1" x14ac:dyDescent="0.2">
      <c r="A66" s="219"/>
      <c r="B66" s="220"/>
      <c r="C66" s="99" t="s">
        <v>23</v>
      </c>
      <c r="D66" s="93">
        <v>0</v>
      </c>
      <c r="E66" s="93">
        <v>0</v>
      </c>
      <c r="F66" s="93">
        <v>0</v>
      </c>
      <c r="G66" s="93">
        <v>0</v>
      </c>
      <c r="H66" s="93">
        <v>0</v>
      </c>
      <c r="I66" s="93">
        <v>0</v>
      </c>
      <c r="J66" s="93">
        <v>0</v>
      </c>
      <c r="K66" s="93">
        <v>0</v>
      </c>
    </row>
    <row r="67" spans="1:14" ht="33" customHeight="1" x14ac:dyDescent="0.2">
      <c r="A67" s="219" t="s">
        <v>221</v>
      </c>
      <c r="B67" s="220" t="s">
        <v>281</v>
      </c>
      <c r="C67" s="98" t="s">
        <v>275</v>
      </c>
      <c r="D67" s="93">
        <f>E67+F67+G67+H67+I67+J67+K67</f>
        <v>302495</v>
      </c>
      <c r="E67" s="93">
        <f>E68+E69+E70+E71</f>
        <v>33809</v>
      </c>
      <c r="F67" s="93">
        <v>38430</v>
      </c>
      <c r="G67" s="93">
        <f t="shared" ref="G67:K67" si="14">G68+G69+G70+G71</f>
        <v>53100</v>
      </c>
      <c r="H67" s="93">
        <f>H68+H69+H70+H71</f>
        <v>39202</v>
      </c>
      <c r="I67" s="93">
        <f t="shared" si="14"/>
        <v>43760</v>
      </c>
      <c r="J67" s="93">
        <f t="shared" si="14"/>
        <v>45948</v>
      </c>
      <c r="K67" s="93">
        <f t="shared" si="14"/>
        <v>48246</v>
      </c>
    </row>
    <row r="68" spans="1:14" ht="26.1" customHeight="1" x14ac:dyDescent="0.2">
      <c r="A68" s="219"/>
      <c r="B68" s="220"/>
      <c r="C68" s="98" t="s">
        <v>6</v>
      </c>
      <c r="D68" s="93">
        <v>0</v>
      </c>
      <c r="E68" s="93">
        <v>0</v>
      </c>
      <c r="F68" s="93">
        <v>0</v>
      </c>
      <c r="G68" s="93">
        <v>0</v>
      </c>
      <c r="H68" s="93">
        <v>0</v>
      </c>
      <c r="I68" s="93">
        <v>0</v>
      </c>
      <c r="J68" s="93">
        <v>0</v>
      </c>
      <c r="K68" s="93">
        <v>0</v>
      </c>
    </row>
    <row r="69" spans="1:14" ht="26.1" customHeight="1" x14ac:dyDescent="0.2">
      <c r="A69" s="219"/>
      <c r="B69" s="220"/>
      <c r="C69" s="99" t="s">
        <v>7</v>
      </c>
      <c r="D69" s="93">
        <v>0</v>
      </c>
      <c r="E69" s="93">
        <v>0</v>
      </c>
      <c r="F69" s="93">
        <v>0</v>
      </c>
      <c r="G69" s="93">
        <v>0</v>
      </c>
      <c r="H69" s="93">
        <v>0</v>
      </c>
      <c r="I69" s="93">
        <v>0</v>
      </c>
      <c r="J69" s="93">
        <v>0</v>
      </c>
      <c r="K69" s="93">
        <v>0</v>
      </c>
    </row>
    <row r="70" spans="1:14" ht="42" customHeight="1" x14ac:dyDescent="0.2">
      <c r="A70" s="219"/>
      <c r="B70" s="220"/>
      <c r="C70" s="99" t="s">
        <v>25</v>
      </c>
      <c r="D70" s="93">
        <f>E70+F70+G70+H70+I70+J70+K70</f>
        <v>302495</v>
      </c>
      <c r="E70" s="93">
        <v>33809</v>
      </c>
      <c r="F70" s="93">
        <v>38430</v>
      </c>
      <c r="G70" s="93">
        <v>53100</v>
      </c>
      <c r="H70" s="93">
        <v>39202</v>
      </c>
      <c r="I70" s="93">
        <v>43760</v>
      </c>
      <c r="J70" s="93">
        <v>45948</v>
      </c>
      <c r="K70" s="93">
        <v>48246</v>
      </c>
    </row>
    <row r="71" spans="1:14" ht="44.25" customHeight="1" x14ac:dyDescent="0.2">
      <c r="A71" s="219"/>
      <c r="B71" s="220"/>
      <c r="C71" s="99" t="s">
        <v>23</v>
      </c>
      <c r="D71" s="93">
        <f>E71+F71+G71+H71+I71+J71+K71</f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224"/>
      <c r="M71" s="225"/>
      <c r="N71" s="225"/>
    </row>
    <row r="72" spans="1:14" ht="36.75" customHeight="1" x14ac:dyDescent="0.2">
      <c r="A72" s="219" t="s">
        <v>222</v>
      </c>
      <c r="B72" s="220" t="s">
        <v>261</v>
      </c>
      <c r="C72" s="98" t="s">
        <v>275</v>
      </c>
      <c r="D72" s="93">
        <f>SUM(D73:D76)</f>
        <v>301459</v>
      </c>
      <c r="E72" s="93">
        <f>E73+E74+E75+E76</f>
        <v>85217.7</v>
      </c>
      <c r="F72" s="93">
        <f t="shared" ref="F72:G72" si="15">F73+F74+F75+F76</f>
        <v>190063.3</v>
      </c>
      <c r="G72" s="93">
        <f t="shared" si="15"/>
        <v>14681</v>
      </c>
      <c r="H72" s="93">
        <v>0</v>
      </c>
      <c r="I72" s="93">
        <v>3647</v>
      </c>
      <c r="J72" s="93">
        <v>3829</v>
      </c>
      <c r="K72" s="93">
        <v>4021</v>
      </c>
    </row>
    <row r="73" spans="1:14" ht="26.1" customHeight="1" x14ac:dyDescent="0.2">
      <c r="A73" s="219"/>
      <c r="B73" s="220"/>
      <c r="C73" s="98" t="s">
        <v>6</v>
      </c>
      <c r="D73" s="93">
        <v>0</v>
      </c>
      <c r="E73" s="93">
        <v>0</v>
      </c>
      <c r="F73" s="93">
        <v>0</v>
      </c>
      <c r="G73" s="93">
        <v>0</v>
      </c>
      <c r="H73" s="93">
        <v>0</v>
      </c>
      <c r="I73" s="93">
        <v>0</v>
      </c>
      <c r="J73" s="93">
        <v>0</v>
      </c>
      <c r="K73" s="93">
        <v>0</v>
      </c>
    </row>
    <row r="74" spans="1:14" ht="26.1" customHeight="1" x14ac:dyDescent="0.2">
      <c r="A74" s="219"/>
      <c r="B74" s="220"/>
      <c r="C74" s="99" t="s">
        <v>7</v>
      </c>
      <c r="D74" s="93">
        <f>E74+F74+G74+H74+I74+J74+K74</f>
        <v>31863.7</v>
      </c>
      <c r="E74" s="93">
        <v>31863.7</v>
      </c>
      <c r="F74" s="93">
        <v>0</v>
      </c>
      <c r="G74" s="93">
        <v>0</v>
      </c>
      <c r="H74" s="93">
        <v>0</v>
      </c>
      <c r="I74" s="93">
        <v>0</v>
      </c>
      <c r="J74" s="93">
        <v>0</v>
      </c>
      <c r="K74" s="93">
        <v>0</v>
      </c>
    </row>
    <row r="75" spans="1:14" ht="38.25" customHeight="1" x14ac:dyDescent="0.2">
      <c r="A75" s="219"/>
      <c r="B75" s="220"/>
      <c r="C75" s="99" t="s">
        <v>25</v>
      </c>
      <c r="D75" s="93">
        <f>SUM(E75:K75)</f>
        <v>269595.3</v>
      </c>
      <c r="E75" s="93">
        <v>53354</v>
      </c>
      <c r="F75" s="93">
        <v>190063.3</v>
      </c>
      <c r="G75" s="93">
        <v>14681</v>
      </c>
      <c r="H75" s="93">
        <v>0</v>
      </c>
      <c r="I75" s="93">
        <v>3647</v>
      </c>
      <c r="J75" s="93">
        <v>3829</v>
      </c>
      <c r="K75" s="93">
        <v>4021</v>
      </c>
    </row>
    <row r="76" spans="1:14" ht="44.25" customHeight="1" x14ac:dyDescent="0.2">
      <c r="A76" s="219"/>
      <c r="B76" s="220"/>
      <c r="C76" s="99" t="s">
        <v>23</v>
      </c>
      <c r="D76" s="93">
        <v>0</v>
      </c>
      <c r="E76" s="93">
        <v>0</v>
      </c>
      <c r="F76" s="93">
        <v>0</v>
      </c>
      <c r="G76" s="93">
        <v>0</v>
      </c>
      <c r="H76" s="93">
        <v>0</v>
      </c>
      <c r="I76" s="93">
        <v>0</v>
      </c>
      <c r="J76" s="93">
        <v>0</v>
      </c>
      <c r="K76" s="93">
        <v>0</v>
      </c>
    </row>
    <row r="77" spans="1:14" ht="32.25" customHeight="1" x14ac:dyDescent="0.2">
      <c r="A77" s="207" t="s">
        <v>11</v>
      </c>
      <c r="B77" s="216" t="s">
        <v>175</v>
      </c>
      <c r="C77" s="98" t="s">
        <v>275</v>
      </c>
      <c r="D77" s="93">
        <f>D78+D79+D80+D81</f>
        <v>135488.1</v>
      </c>
      <c r="E77" s="93">
        <f t="shared" ref="E77:K77" si="16">E78+E79+E80+E81</f>
        <v>22337.1</v>
      </c>
      <c r="F77" s="93">
        <f t="shared" si="16"/>
        <v>23270</v>
      </c>
      <c r="G77" s="93">
        <f t="shared" si="16"/>
        <v>17224</v>
      </c>
      <c r="H77" s="93">
        <f t="shared" si="16"/>
        <v>16322</v>
      </c>
      <c r="I77" s="93">
        <f t="shared" si="16"/>
        <v>18418</v>
      </c>
      <c r="J77" s="93">
        <f t="shared" si="16"/>
        <v>18774</v>
      </c>
      <c r="K77" s="93">
        <f t="shared" si="16"/>
        <v>19143</v>
      </c>
    </row>
    <row r="78" spans="1:14" ht="26.1" customHeight="1" x14ac:dyDescent="0.2">
      <c r="A78" s="208"/>
      <c r="B78" s="217"/>
      <c r="C78" s="98" t="s">
        <v>6</v>
      </c>
      <c r="D78" s="93">
        <f t="shared" ref="D78:K78" si="17">D83+D88+D93+D98+D103+D108</f>
        <v>0</v>
      </c>
      <c r="E78" s="93">
        <f t="shared" si="17"/>
        <v>0</v>
      </c>
      <c r="F78" s="93">
        <f t="shared" si="17"/>
        <v>0</v>
      </c>
      <c r="G78" s="93">
        <f t="shared" si="17"/>
        <v>0</v>
      </c>
      <c r="H78" s="93">
        <f t="shared" si="17"/>
        <v>0</v>
      </c>
      <c r="I78" s="93">
        <f t="shared" si="17"/>
        <v>0</v>
      </c>
      <c r="J78" s="93">
        <f t="shared" si="17"/>
        <v>0</v>
      </c>
      <c r="K78" s="93">
        <f t="shared" si="17"/>
        <v>0</v>
      </c>
    </row>
    <row r="79" spans="1:14" ht="26.1" customHeight="1" x14ac:dyDescent="0.2">
      <c r="A79" s="208"/>
      <c r="B79" s="217"/>
      <c r="C79" s="99" t="s">
        <v>7</v>
      </c>
      <c r="D79" s="93">
        <f t="shared" ref="D79:K79" si="18">D84+D89+D94+D99+D104+D110</f>
        <v>0</v>
      </c>
      <c r="E79" s="93">
        <f t="shared" si="18"/>
        <v>0</v>
      </c>
      <c r="F79" s="93">
        <f t="shared" si="18"/>
        <v>0</v>
      </c>
      <c r="G79" s="93">
        <f t="shared" si="18"/>
        <v>0</v>
      </c>
      <c r="H79" s="93">
        <f t="shared" si="18"/>
        <v>0</v>
      </c>
      <c r="I79" s="93">
        <f t="shared" si="18"/>
        <v>0</v>
      </c>
      <c r="J79" s="93">
        <f t="shared" si="18"/>
        <v>0</v>
      </c>
      <c r="K79" s="93">
        <f t="shared" si="18"/>
        <v>0</v>
      </c>
    </row>
    <row r="80" spans="1:14" ht="38.25" customHeight="1" x14ac:dyDescent="0.2">
      <c r="A80" s="208"/>
      <c r="B80" s="217"/>
      <c r="C80" s="99" t="s">
        <v>25</v>
      </c>
      <c r="D80" s="93">
        <f t="shared" ref="D80:K81" si="19">D85+D90+D95+D100+D105+D110</f>
        <v>33983.4</v>
      </c>
      <c r="E80" s="93">
        <f t="shared" si="19"/>
        <v>3160</v>
      </c>
      <c r="F80" s="93">
        <f t="shared" si="19"/>
        <v>4064.4</v>
      </c>
      <c r="G80" s="93">
        <f t="shared" si="19"/>
        <v>3942</v>
      </c>
      <c r="H80" s="93">
        <f t="shared" si="19"/>
        <v>3942</v>
      </c>
      <c r="I80" s="93">
        <f t="shared" si="19"/>
        <v>5987</v>
      </c>
      <c r="J80" s="93">
        <f t="shared" si="19"/>
        <v>6287</v>
      </c>
      <c r="K80" s="93">
        <f t="shared" si="19"/>
        <v>6601</v>
      </c>
    </row>
    <row r="81" spans="1:11" ht="44.25" customHeight="1" x14ac:dyDescent="0.2">
      <c r="A81" s="209"/>
      <c r="B81" s="218"/>
      <c r="C81" s="99" t="s">
        <v>23</v>
      </c>
      <c r="D81" s="93">
        <f t="shared" si="19"/>
        <v>101504.7</v>
      </c>
      <c r="E81" s="93">
        <f t="shared" si="19"/>
        <v>19177.099999999999</v>
      </c>
      <c r="F81" s="93">
        <f>F86+F91+F96+F101+F106+F111</f>
        <v>19205.599999999999</v>
      </c>
      <c r="G81" s="93">
        <f t="shared" si="19"/>
        <v>13282</v>
      </c>
      <c r="H81" s="93">
        <f t="shared" si="19"/>
        <v>12380</v>
      </c>
      <c r="I81" s="93">
        <f t="shared" si="19"/>
        <v>12431</v>
      </c>
      <c r="J81" s="93">
        <f t="shared" si="19"/>
        <v>12487</v>
      </c>
      <c r="K81" s="93">
        <f t="shared" si="19"/>
        <v>12542</v>
      </c>
    </row>
    <row r="82" spans="1:11" ht="25.5" customHeight="1" x14ac:dyDescent="0.2">
      <c r="A82" s="219" t="s">
        <v>223</v>
      </c>
      <c r="B82" s="220" t="s">
        <v>54</v>
      </c>
      <c r="C82" s="98" t="s">
        <v>275</v>
      </c>
      <c r="D82" s="93">
        <f>E82+F82+G82+H82+I82+J82+K82</f>
        <v>2729</v>
      </c>
      <c r="E82" s="93">
        <v>115</v>
      </c>
      <c r="F82" s="93">
        <f t="shared" ref="F82:K82" si="20">F83+F84+F85+F86</f>
        <v>0</v>
      </c>
      <c r="G82" s="93">
        <f t="shared" si="20"/>
        <v>100</v>
      </c>
      <c r="H82" s="93">
        <f t="shared" si="20"/>
        <v>100</v>
      </c>
      <c r="I82" s="93">
        <f t="shared" si="20"/>
        <v>766</v>
      </c>
      <c r="J82" s="93">
        <f t="shared" si="20"/>
        <v>804</v>
      </c>
      <c r="K82" s="93">
        <f t="shared" si="20"/>
        <v>844</v>
      </c>
    </row>
    <row r="83" spans="1:11" ht="26.1" customHeight="1" x14ac:dyDescent="0.2">
      <c r="A83" s="219"/>
      <c r="B83" s="220"/>
      <c r="C83" s="98" t="s">
        <v>6</v>
      </c>
      <c r="D83" s="93">
        <v>0</v>
      </c>
      <c r="E83" s="93">
        <v>0</v>
      </c>
      <c r="F83" s="93">
        <v>0</v>
      </c>
      <c r="G83" s="93">
        <v>0</v>
      </c>
      <c r="H83" s="93">
        <v>0</v>
      </c>
      <c r="I83" s="93">
        <v>0</v>
      </c>
      <c r="J83" s="93">
        <v>0</v>
      </c>
      <c r="K83" s="93">
        <v>0</v>
      </c>
    </row>
    <row r="84" spans="1:11" ht="26.1" customHeight="1" x14ac:dyDescent="0.2">
      <c r="A84" s="219"/>
      <c r="B84" s="220"/>
      <c r="C84" s="99" t="s">
        <v>7</v>
      </c>
      <c r="D84" s="93">
        <v>0</v>
      </c>
      <c r="E84" s="93">
        <v>0</v>
      </c>
      <c r="F84" s="93">
        <v>0</v>
      </c>
      <c r="G84" s="93">
        <v>0</v>
      </c>
      <c r="H84" s="93">
        <v>0</v>
      </c>
      <c r="I84" s="93">
        <v>0</v>
      </c>
      <c r="J84" s="93">
        <v>0</v>
      </c>
      <c r="K84" s="93">
        <v>0</v>
      </c>
    </row>
    <row r="85" spans="1:11" ht="42.75" customHeight="1" x14ac:dyDescent="0.2">
      <c r="A85" s="219"/>
      <c r="B85" s="220"/>
      <c r="C85" s="99" t="s">
        <v>25</v>
      </c>
      <c r="D85" s="93">
        <f>E85+F85+G85+H85+I85+J85+K85</f>
        <v>2729</v>
      </c>
      <c r="E85" s="93">
        <v>115</v>
      </c>
      <c r="F85" s="93">
        <v>0</v>
      </c>
      <c r="G85" s="93">
        <v>100</v>
      </c>
      <c r="H85" s="93">
        <v>100</v>
      </c>
      <c r="I85" s="93">
        <v>766</v>
      </c>
      <c r="J85" s="93">
        <v>804</v>
      </c>
      <c r="K85" s="93">
        <v>844</v>
      </c>
    </row>
    <row r="86" spans="1:11" ht="40.5" customHeight="1" x14ac:dyDescent="0.2">
      <c r="A86" s="219"/>
      <c r="B86" s="220"/>
      <c r="C86" s="99" t="s">
        <v>23</v>
      </c>
      <c r="D86" s="93">
        <v>0</v>
      </c>
      <c r="E86" s="93">
        <v>0</v>
      </c>
      <c r="F86" s="93">
        <v>0</v>
      </c>
      <c r="G86" s="93">
        <v>0</v>
      </c>
      <c r="H86" s="93">
        <v>0</v>
      </c>
      <c r="I86" s="93">
        <v>0</v>
      </c>
      <c r="J86" s="93">
        <v>0</v>
      </c>
      <c r="K86" s="93">
        <v>0</v>
      </c>
    </row>
    <row r="87" spans="1:11" ht="32.25" customHeight="1" x14ac:dyDescent="0.2">
      <c r="A87" s="219" t="s">
        <v>224</v>
      </c>
      <c r="B87" s="220" t="s">
        <v>282</v>
      </c>
      <c r="C87" s="98" t="s">
        <v>275</v>
      </c>
      <c r="D87" s="93">
        <f>E87+F87+G87+H87+I87+J87+K87</f>
        <v>31052.400000000001</v>
      </c>
      <c r="E87" s="93">
        <f>SUM(E88:E91)</f>
        <v>3809</v>
      </c>
      <c r="F87" s="93">
        <f t="shared" ref="F87:K87" si="21">F88+F89+F90+F91</f>
        <v>4064.4</v>
      </c>
      <c r="G87" s="93">
        <f t="shared" si="21"/>
        <v>3742</v>
      </c>
      <c r="H87" s="93">
        <f t="shared" si="21"/>
        <v>3742</v>
      </c>
      <c r="I87" s="93">
        <f t="shared" si="21"/>
        <v>4978</v>
      </c>
      <c r="J87" s="93">
        <f t="shared" si="21"/>
        <v>5228</v>
      </c>
      <c r="K87" s="93">
        <f t="shared" si="21"/>
        <v>5489</v>
      </c>
    </row>
    <row r="88" spans="1:11" ht="26.1" customHeight="1" x14ac:dyDescent="0.2">
      <c r="A88" s="219"/>
      <c r="B88" s="220"/>
      <c r="C88" s="98" t="s">
        <v>6</v>
      </c>
      <c r="D88" s="93">
        <v>0</v>
      </c>
      <c r="E88" s="93">
        <v>0</v>
      </c>
      <c r="F88" s="93">
        <v>0</v>
      </c>
      <c r="G88" s="93">
        <v>0</v>
      </c>
      <c r="H88" s="93">
        <v>0</v>
      </c>
      <c r="I88" s="93">
        <v>0</v>
      </c>
      <c r="J88" s="93">
        <v>0</v>
      </c>
      <c r="K88" s="93">
        <v>0</v>
      </c>
    </row>
    <row r="89" spans="1:11" ht="26.1" customHeight="1" x14ac:dyDescent="0.2">
      <c r="A89" s="219"/>
      <c r="B89" s="220"/>
      <c r="C89" s="99" t="s">
        <v>7</v>
      </c>
      <c r="D89" s="93">
        <v>0</v>
      </c>
      <c r="E89" s="93">
        <v>0</v>
      </c>
      <c r="F89" s="93">
        <v>0</v>
      </c>
      <c r="G89" s="93">
        <v>0</v>
      </c>
      <c r="H89" s="93">
        <v>0</v>
      </c>
      <c r="I89" s="93">
        <v>0</v>
      </c>
      <c r="J89" s="93">
        <v>0</v>
      </c>
      <c r="K89" s="93">
        <v>0</v>
      </c>
    </row>
    <row r="90" spans="1:11" ht="38.25" customHeight="1" x14ac:dyDescent="0.2">
      <c r="A90" s="219"/>
      <c r="B90" s="220"/>
      <c r="C90" s="99" t="s">
        <v>25</v>
      </c>
      <c r="D90" s="93">
        <f>E90+F90+G90+H90+I90+J90+K90</f>
        <v>30288.400000000001</v>
      </c>
      <c r="E90" s="93">
        <v>3045</v>
      </c>
      <c r="F90" s="93">
        <v>4064.4</v>
      </c>
      <c r="G90" s="93">
        <v>3742</v>
      </c>
      <c r="H90" s="93">
        <v>3742</v>
      </c>
      <c r="I90" s="93">
        <v>4978</v>
      </c>
      <c r="J90" s="93">
        <v>5228</v>
      </c>
      <c r="K90" s="93">
        <v>5489</v>
      </c>
    </row>
    <row r="91" spans="1:11" ht="42" customHeight="1" x14ac:dyDescent="0.2">
      <c r="A91" s="219"/>
      <c r="B91" s="220"/>
      <c r="C91" s="99" t="s">
        <v>23</v>
      </c>
      <c r="D91" s="93">
        <f>E91+F91+G91+H91+I91+J91+K91</f>
        <v>764</v>
      </c>
      <c r="E91" s="93">
        <v>764</v>
      </c>
      <c r="F91" s="93">
        <v>0</v>
      </c>
      <c r="G91" s="93">
        <v>0</v>
      </c>
      <c r="H91" s="93">
        <v>0</v>
      </c>
      <c r="I91" s="93">
        <v>0</v>
      </c>
      <c r="J91" s="93">
        <v>0</v>
      </c>
      <c r="K91" s="93">
        <v>0</v>
      </c>
    </row>
    <row r="92" spans="1:11" ht="33" customHeight="1" x14ac:dyDescent="0.2">
      <c r="A92" s="219" t="s">
        <v>225</v>
      </c>
      <c r="B92" s="220" t="s">
        <v>61</v>
      </c>
      <c r="C92" s="98" t="s">
        <v>275</v>
      </c>
      <c r="D92" s="93">
        <f>E92+F92+G92+H92+I92+J92+K92</f>
        <v>966</v>
      </c>
      <c r="E92" s="93">
        <f>E93+E94+E95+E96</f>
        <v>0</v>
      </c>
      <c r="F92" s="93">
        <f t="shared" ref="F92:K92" si="22">F93+F94+F95+F96</f>
        <v>0</v>
      </c>
      <c r="G92" s="93">
        <f t="shared" si="22"/>
        <v>100</v>
      </c>
      <c r="H92" s="93">
        <f t="shared" si="22"/>
        <v>100</v>
      </c>
      <c r="I92" s="93">
        <f t="shared" si="22"/>
        <v>243</v>
      </c>
      <c r="J92" s="93">
        <f t="shared" si="22"/>
        <v>255</v>
      </c>
      <c r="K92" s="93">
        <f t="shared" si="22"/>
        <v>268</v>
      </c>
    </row>
    <row r="93" spans="1:11" ht="26.1" customHeight="1" x14ac:dyDescent="0.2">
      <c r="A93" s="219"/>
      <c r="B93" s="220"/>
      <c r="C93" s="98" t="s">
        <v>6</v>
      </c>
      <c r="D93" s="93">
        <v>0</v>
      </c>
      <c r="E93" s="93">
        <v>0</v>
      </c>
      <c r="F93" s="93">
        <v>0</v>
      </c>
      <c r="G93" s="93">
        <v>0</v>
      </c>
      <c r="H93" s="93">
        <v>0</v>
      </c>
      <c r="I93" s="93">
        <v>0</v>
      </c>
      <c r="J93" s="93">
        <v>0</v>
      </c>
      <c r="K93" s="93">
        <v>0</v>
      </c>
    </row>
    <row r="94" spans="1:11" ht="26.1" customHeight="1" x14ac:dyDescent="0.2">
      <c r="A94" s="219"/>
      <c r="B94" s="220"/>
      <c r="C94" s="99" t="s">
        <v>7</v>
      </c>
      <c r="D94" s="93">
        <v>0</v>
      </c>
      <c r="E94" s="93">
        <v>0</v>
      </c>
      <c r="F94" s="93">
        <v>0</v>
      </c>
      <c r="G94" s="93">
        <v>0</v>
      </c>
      <c r="H94" s="93">
        <v>0</v>
      </c>
      <c r="I94" s="93">
        <v>0</v>
      </c>
      <c r="J94" s="93">
        <v>0</v>
      </c>
      <c r="K94" s="93">
        <v>0</v>
      </c>
    </row>
    <row r="95" spans="1:11" ht="36" customHeight="1" x14ac:dyDescent="0.2">
      <c r="A95" s="219"/>
      <c r="B95" s="220"/>
      <c r="C95" s="99" t="s">
        <v>25</v>
      </c>
      <c r="D95" s="93">
        <f>E95+F95+G95+H95+I95+J95+K95</f>
        <v>966</v>
      </c>
      <c r="E95" s="93">
        <v>0</v>
      </c>
      <c r="F95" s="93">
        <v>0</v>
      </c>
      <c r="G95" s="93">
        <v>100</v>
      </c>
      <c r="H95" s="93">
        <v>100</v>
      </c>
      <c r="I95" s="93">
        <v>243</v>
      </c>
      <c r="J95" s="93">
        <v>255</v>
      </c>
      <c r="K95" s="93">
        <v>268</v>
      </c>
    </row>
    <row r="96" spans="1:11" ht="71.25" customHeight="1" x14ac:dyDescent="0.2">
      <c r="A96" s="219"/>
      <c r="B96" s="220"/>
      <c r="C96" s="99" t="s">
        <v>23</v>
      </c>
      <c r="D96" s="93">
        <v>0</v>
      </c>
      <c r="E96" s="93">
        <v>0</v>
      </c>
      <c r="F96" s="93">
        <v>0</v>
      </c>
      <c r="G96" s="93">
        <v>0</v>
      </c>
      <c r="H96" s="93">
        <v>0</v>
      </c>
      <c r="I96" s="93">
        <v>0</v>
      </c>
      <c r="J96" s="93">
        <v>0</v>
      </c>
      <c r="K96" s="93">
        <v>0</v>
      </c>
    </row>
    <row r="97" spans="1:11" ht="32.25" customHeight="1" x14ac:dyDescent="0.2">
      <c r="A97" s="219" t="s">
        <v>226</v>
      </c>
      <c r="B97" s="220" t="s">
        <v>58</v>
      </c>
      <c r="C97" s="98" t="s">
        <v>275</v>
      </c>
      <c r="D97" s="93">
        <f>E97+F97+G97+H97+I97+J97+K97</f>
        <v>81066</v>
      </c>
      <c r="E97" s="93">
        <f>E98+E99+E100+E101</f>
        <v>15066</v>
      </c>
      <c r="F97" s="93">
        <f t="shared" ref="F97:J97" si="23">F98+F99+F100+F101</f>
        <v>16000</v>
      </c>
      <c r="G97" s="93">
        <f t="shared" si="23"/>
        <v>10000</v>
      </c>
      <c r="H97" s="93">
        <f t="shared" si="23"/>
        <v>10000</v>
      </c>
      <c r="I97" s="93">
        <f t="shared" si="23"/>
        <v>10000</v>
      </c>
      <c r="J97" s="93">
        <f t="shared" si="23"/>
        <v>10000</v>
      </c>
      <c r="K97" s="93">
        <v>10000</v>
      </c>
    </row>
    <row r="98" spans="1:11" ht="26.1" customHeight="1" x14ac:dyDescent="0.2">
      <c r="A98" s="219"/>
      <c r="B98" s="220"/>
      <c r="C98" s="98" t="s">
        <v>6</v>
      </c>
      <c r="D98" s="93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</row>
    <row r="99" spans="1:11" ht="26.1" customHeight="1" x14ac:dyDescent="0.2">
      <c r="A99" s="219"/>
      <c r="B99" s="220"/>
      <c r="C99" s="99" t="s">
        <v>7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</row>
    <row r="100" spans="1:11" ht="36" customHeight="1" x14ac:dyDescent="0.2">
      <c r="A100" s="219"/>
      <c r="B100" s="220"/>
      <c r="C100" s="99" t="s">
        <v>25</v>
      </c>
      <c r="D100" s="93">
        <v>0</v>
      </c>
      <c r="E100" s="93">
        <v>0</v>
      </c>
      <c r="F100" s="93">
        <v>0</v>
      </c>
      <c r="G100" s="93">
        <v>0</v>
      </c>
      <c r="H100" s="93">
        <v>0</v>
      </c>
      <c r="I100" s="93">
        <v>0</v>
      </c>
      <c r="J100" s="93">
        <v>0</v>
      </c>
      <c r="K100" s="93">
        <v>0</v>
      </c>
    </row>
    <row r="101" spans="1:11" ht="38.25" customHeight="1" x14ac:dyDescent="0.2">
      <c r="A101" s="219"/>
      <c r="B101" s="220"/>
      <c r="C101" s="99" t="s">
        <v>23</v>
      </c>
      <c r="D101" s="93">
        <f>E101+F101+G101+H101+I101+J101+K101</f>
        <v>81066</v>
      </c>
      <c r="E101" s="93">
        <v>15066</v>
      </c>
      <c r="F101" s="93">
        <v>16000</v>
      </c>
      <c r="G101" s="93">
        <v>10000</v>
      </c>
      <c r="H101" s="93">
        <v>10000</v>
      </c>
      <c r="I101" s="93">
        <v>10000</v>
      </c>
      <c r="J101" s="93">
        <v>10000</v>
      </c>
      <c r="K101" s="93">
        <v>10000</v>
      </c>
    </row>
    <row r="102" spans="1:11" ht="26.1" customHeight="1" x14ac:dyDescent="0.2">
      <c r="A102" s="219" t="s">
        <v>227</v>
      </c>
      <c r="B102" s="220" t="s">
        <v>33</v>
      </c>
      <c r="C102" s="98" t="s">
        <v>275</v>
      </c>
      <c r="D102" s="93">
        <f>E102+F102+G102+H102+I102+J102+K102</f>
        <v>10904.7</v>
      </c>
      <c r="E102" s="100">
        <f>E103+E104+E105+E106</f>
        <v>2597.1</v>
      </c>
      <c r="F102" s="94">
        <f t="shared" ref="F102:K102" si="24">F103+F104+F105+F106</f>
        <v>2192.6</v>
      </c>
      <c r="G102" s="94">
        <f t="shared" si="24"/>
        <v>2255</v>
      </c>
      <c r="H102" s="94">
        <f t="shared" si="24"/>
        <v>950</v>
      </c>
      <c r="I102" s="94">
        <f t="shared" si="24"/>
        <v>962</v>
      </c>
      <c r="J102" s="94">
        <f t="shared" si="24"/>
        <v>970</v>
      </c>
      <c r="K102" s="94">
        <f t="shared" si="24"/>
        <v>978</v>
      </c>
    </row>
    <row r="103" spans="1:11" ht="26.1" customHeight="1" x14ac:dyDescent="0.2">
      <c r="A103" s="219"/>
      <c r="B103" s="220"/>
      <c r="C103" s="98" t="s">
        <v>6</v>
      </c>
      <c r="D103" s="93">
        <v>0</v>
      </c>
      <c r="E103" s="101">
        <v>0</v>
      </c>
      <c r="F103" s="93">
        <v>0</v>
      </c>
      <c r="G103" s="93">
        <v>0</v>
      </c>
      <c r="H103" s="94">
        <v>0</v>
      </c>
      <c r="I103" s="93">
        <v>0</v>
      </c>
      <c r="J103" s="93">
        <v>0</v>
      </c>
      <c r="K103" s="93">
        <v>0</v>
      </c>
    </row>
    <row r="104" spans="1:11" ht="26.1" customHeight="1" x14ac:dyDescent="0.2">
      <c r="A104" s="219"/>
      <c r="B104" s="220"/>
      <c r="C104" s="99" t="s">
        <v>7</v>
      </c>
      <c r="D104" s="93">
        <v>0</v>
      </c>
      <c r="E104" s="93">
        <v>0</v>
      </c>
      <c r="F104" s="93">
        <v>0</v>
      </c>
      <c r="G104" s="93">
        <v>0</v>
      </c>
      <c r="H104" s="93">
        <v>0</v>
      </c>
      <c r="I104" s="93">
        <v>0</v>
      </c>
      <c r="J104" s="93">
        <v>0</v>
      </c>
      <c r="K104" s="93">
        <v>0</v>
      </c>
    </row>
    <row r="105" spans="1:11" ht="34.5" customHeight="1" x14ac:dyDescent="0.2">
      <c r="A105" s="219"/>
      <c r="B105" s="220"/>
      <c r="C105" s="99" t="s">
        <v>25</v>
      </c>
      <c r="D105" s="93">
        <v>0</v>
      </c>
      <c r="E105" s="93">
        <v>0</v>
      </c>
      <c r="F105" s="93">
        <v>0</v>
      </c>
      <c r="G105" s="93">
        <v>0</v>
      </c>
      <c r="H105" s="93">
        <v>0</v>
      </c>
      <c r="I105" s="93">
        <v>0</v>
      </c>
      <c r="J105" s="93">
        <v>0</v>
      </c>
      <c r="K105" s="93">
        <v>0</v>
      </c>
    </row>
    <row r="106" spans="1:11" ht="36.75" customHeight="1" x14ac:dyDescent="0.2">
      <c r="A106" s="219"/>
      <c r="B106" s="220"/>
      <c r="C106" s="99" t="s">
        <v>23</v>
      </c>
      <c r="D106" s="93">
        <f>E106+F106+G106+H106+I106+J106+K106</f>
        <v>10904.7</v>
      </c>
      <c r="E106" s="93">
        <v>2597.1</v>
      </c>
      <c r="F106" s="93">
        <v>2192.6</v>
      </c>
      <c r="G106" s="93">
        <v>2255</v>
      </c>
      <c r="H106" s="93">
        <v>950</v>
      </c>
      <c r="I106" s="93">
        <v>962</v>
      </c>
      <c r="J106" s="93">
        <v>970</v>
      </c>
      <c r="K106" s="93">
        <v>978</v>
      </c>
    </row>
    <row r="107" spans="1:11" ht="26.1" customHeight="1" x14ac:dyDescent="0.2">
      <c r="A107" s="219" t="s">
        <v>228</v>
      </c>
      <c r="B107" s="220" t="s">
        <v>34</v>
      </c>
      <c r="C107" s="98" t="s">
        <v>275</v>
      </c>
      <c r="D107" s="93">
        <f>E107+F107+G107+H107+I107+J107+K107</f>
        <v>8770</v>
      </c>
      <c r="E107" s="93">
        <f>E108+E109+E110+E111</f>
        <v>750</v>
      </c>
      <c r="F107" s="93">
        <f t="shared" ref="F107:I107" si="25">F108+F109+F110+F111</f>
        <v>1013</v>
      </c>
      <c r="G107" s="93">
        <f t="shared" si="25"/>
        <v>1027</v>
      </c>
      <c r="H107" s="93">
        <f t="shared" si="25"/>
        <v>1430</v>
      </c>
      <c r="I107" s="93">
        <f t="shared" si="25"/>
        <v>1469</v>
      </c>
      <c r="J107" s="93">
        <v>1517</v>
      </c>
      <c r="K107" s="93">
        <f t="shared" ref="K107" si="26">K108+K109+K110+K111</f>
        <v>1564</v>
      </c>
    </row>
    <row r="108" spans="1:11" ht="26.1" customHeight="1" x14ac:dyDescent="0.2">
      <c r="A108" s="219"/>
      <c r="B108" s="220"/>
      <c r="C108" s="98" t="s">
        <v>6</v>
      </c>
      <c r="D108" s="93">
        <v>0</v>
      </c>
      <c r="E108" s="93">
        <v>0</v>
      </c>
      <c r="F108" s="93">
        <v>0</v>
      </c>
      <c r="G108" s="93">
        <v>0</v>
      </c>
      <c r="H108" s="93">
        <v>0</v>
      </c>
      <c r="I108" s="93">
        <v>0</v>
      </c>
      <c r="J108" s="93">
        <v>0</v>
      </c>
      <c r="K108" s="93">
        <v>0</v>
      </c>
    </row>
    <row r="109" spans="1:11" ht="26.1" customHeight="1" x14ac:dyDescent="0.2">
      <c r="A109" s="219"/>
      <c r="B109" s="220"/>
      <c r="C109" s="99" t="s">
        <v>7</v>
      </c>
      <c r="D109" s="93">
        <v>0</v>
      </c>
      <c r="E109" s="93">
        <v>0</v>
      </c>
      <c r="F109" s="93">
        <v>0</v>
      </c>
      <c r="G109" s="93">
        <v>0</v>
      </c>
      <c r="H109" s="93">
        <v>0</v>
      </c>
      <c r="I109" s="93">
        <v>0</v>
      </c>
      <c r="J109" s="93">
        <v>0</v>
      </c>
      <c r="K109" s="93">
        <v>0</v>
      </c>
    </row>
    <row r="110" spans="1:11" ht="36.75" customHeight="1" x14ac:dyDescent="0.2">
      <c r="A110" s="219"/>
      <c r="B110" s="220"/>
      <c r="C110" s="99" t="s">
        <v>25</v>
      </c>
      <c r="D110" s="93">
        <v>0</v>
      </c>
      <c r="E110" s="93">
        <v>0</v>
      </c>
      <c r="F110" s="93">
        <v>0</v>
      </c>
      <c r="G110" s="93">
        <v>0</v>
      </c>
      <c r="H110" s="93">
        <v>0</v>
      </c>
      <c r="I110" s="93">
        <v>0</v>
      </c>
      <c r="J110" s="93">
        <v>0</v>
      </c>
      <c r="K110" s="93">
        <v>0</v>
      </c>
    </row>
    <row r="111" spans="1:11" ht="42" customHeight="1" x14ac:dyDescent="0.2">
      <c r="A111" s="219"/>
      <c r="B111" s="220"/>
      <c r="C111" s="99" t="s">
        <v>23</v>
      </c>
      <c r="D111" s="93">
        <f>E111+F111+G111+H111+I111+J111+K111</f>
        <v>8770</v>
      </c>
      <c r="E111" s="93">
        <v>750</v>
      </c>
      <c r="F111" s="93">
        <v>1013</v>
      </c>
      <c r="G111" s="93">
        <v>1027</v>
      </c>
      <c r="H111" s="93">
        <v>1430</v>
      </c>
      <c r="I111" s="93">
        <v>1469</v>
      </c>
      <c r="J111" s="93">
        <v>1517</v>
      </c>
      <c r="K111" s="93">
        <v>1564</v>
      </c>
    </row>
    <row r="112" spans="1:11" ht="30.75" customHeight="1" x14ac:dyDescent="0.2">
      <c r="A112" s="207" t="s">
        <v>31</v>
      </c>
      <c r="B112" s="216" t="s">
        <v>112</v>
      </c>
      <c r="C112" s="98" t="s">
        <v>275</v>
      </c>
      <c r="D112" s="93">
        <f>SUM(E112:K112)</f>
        <v>23241.200000000001</v>
      </c>
      <c r="E112" s="93">
        <f>E113+E114+E115+E116</f>
        <v>2311</v>
      </c>
      <c r="F112" s="93">
        <f t="shared" ref="F112" si="27">F113+F114+F115+F116</f>
        <v>2006.2</v>
      </c>
      <c r="G112" s="93">
        <f>G113+G114+G115+G116</f>
        <v>1500</v>
      </c>
      <c r="H112" s="93">
        <f t="shared" ref="H112:K112" si="28">H113+H114+H115+H116</f>
        <v>2900</v>
      </c>
      <c r="I112" s="93">
        <f t="shared" si="28"/>
        <v>4608</v>
      </c>
      <c r="J112" s="93">
        <f t="shared" si="28"/>
        <v>4837</v>
      </c>
      <c r="K112" s="93">
        <f t="shared" si="28"/>
        <v>5079</v>
      </c>
    </row>
    <row r="113" spans="1:11" ht="26.1" customHeight="1" x14ac:dyDescent="0.2">
      <c r="A113" s="208"/>
      <c r="B113" s="217"/>
      <c r="C113" s="98" t="s">
        <v>6</v>
      </c>
      <c r="D113" s="93">
        <f t="shared" ref="D113:K114" si="29">D118+D123+D128+D133+D143</f>
        <v>0</v>
      </c>
      <c r="E113" s="93">
        <f t="shared" si="29"/>
        <v>0</v>
      </c>
      <c r="F113" s="93">
        <f t="shared" si="29"/>
        <v>0</v>
      </c>
      <c r="G113" s="93">
        <f t="shared" si="29"/>
        <v>0</v>
      </c>
      <c r="H113" s="93">
        <f t="shared" si="29"/>
        <v>0</v>
      </c>
      <c r="I113" s="93">
        <f t="shared" si="29"/>
        <v>0</v>
      </c>
      <c r="J113" s="93">
        <f t="shared" si="29"/>
        <v>0</v>
      </c>
      <c r="K113" s="93">
        <f t="shared" si="29"/>
        <v>0</v>
      </c>
    </row>
    <row r="114" spans="1:11" ht="26.1" customHeight="1" x14ac:dyDescent="0.2">
      <c r="A114" s="208"/>
      <c r="B114" s="217"/>
      <c r="C114" s="99" t="s">
        <v>7</v>
      </c>
      <c r="D114" s="93">
        <f t="shared" si="29"/>
        <v>0</v>
      </c>
      <c r="E114" s="93">
        <f t="shared" si="29"/>
        <v>0</v>
      </c>
      <c r="F114" s="93">
        <f t="shared" si="29"/>
        <v>0</v>
      </c>
      <c r="G114" s="93">
        <f t="shared" si="29"/>
        <v>0</v>
      </c>
      <c r="H114" s="93">
        <f t="shared" si="29"/>
        <v>0</v>
      </c>
      <c r="I114" s="93">
        <f t="shared" si="29"/>
        <v>0</v>
      </c>
      <c r="J114" s="93">
        <f t="shared" si="29"/>
        <v>0</v>
      </c>
      <c r="K114" s="93">
        <f t="shared" si="29"/>
        <v>0</v>
      </c>
    </row>
    <row r="115" spans="1:11" ht="34.5" customHeight="1" x14ac:dyDescent="0.2">
      <c r="A115" s="208"/>
      <c r="B115" s="217"/>
      <c r="C115" s="99" t="s">
        <v>25</v>
      </c>
      <c r="D115" s="93">
        <f>D120+D125+D130+D135+D145+D140</f>
        <v>23241.200000000001</v>
      </c>
      <c r="E115" s="93">
        <f>E120+E125+E130+E135+E145+E140</f>
        <v>2311</v>
      </c>
      <c r="F115" s="93">
        <f t="shared" ref="F115:K116" si="30">F120+F125+F130+F135+F145</f>
        <v>2006.2</v>
      </c>
      <c r="G115" s="93">
        <f>G120+G125+G130+G135+G145</f>
        <v>1500</v>
      </c>
      <c r="H115" s="93">
        <f t="shared" ref="H115:K115" si="31">H120+H125+H130+H135+H145+H150</f>
        <v>2900</v>
      </c>
      <c r="I115" s="93">
        <f t="shared" si="31"/>
        <v>4608</v>
      </c>
      <c r="J115" s="93">
        <f t="shared" si="31"/>
        <v>4837</v>
      </c>
      <c r="K115" s="93">
        <f t="shared" si="31"/>
        <v>5079</v>
      </c>
    </row>
    <row r="116" spans="1:11" ht="40.5" customHeight="1" x14ac:dyDescent="0.2">
      <c r="A116" s="209"/>
      <c r="B116" s="218"/>
      <c r="C116" s="99" t="s">
        <v>23</v>
      </c>
      <c r="D116" s="93">
        <f>D121+D126+D131+D136+D146</f>
        <v>0</v>
      </c>
      <c r="E116" s="93">
        <f>E121+E126+E131+E136+E146</f>
        <v>0</v>
      </c>
      <c r="F116" s="93">
        <f t="shared" si="30"/>
        <v>0</v>
      </c>
      <c r="G116" s="93">
        <f t="shared" si="30"/>
        <v>0</v>
      </c>
      <c r="H116" s="93">
        <f t="shared" si="30"/>
        <v>0</v>
      </c>
      <c r="I116" s="93">
        <f t="shared" si="30"/>
        <v>0</v>
      </c>
      <c r="J116" s="93">
        <f t="shared" si="30"/>
        <v>0</v>
      </c>
      <c r="K116" s="93">
        <f t="shared" si="30"/>
        <v>0</v>
      </c>
    </row>
    <row r="117" spans="1:11" ht="32.25" customHeight="1" x14ac:dyDescent="0.2">
      <c r="A117" s="207" t="s">
        <v>229</v>
      </c>
      <c r="B117" s="216" t="s">
        <v>178</v>
      </c>
      <c r="C117" s="98" t="s">
        <v>275</v>
      </c>
      <c r="D117" s="93">
        <f>E117+F117+G117+H117+I117+J117+K117</f>
        <v>1518.5</v>
      </c>
      <c r="E117" s="93">
        <f>E118+E119+E120+E121</f>
        <v>34</v>
      </c>
      <c r="F117" s="93">
        <f t="shared" ref="F117:K117" si="32">F118+F119+F120+F121</f>
        <v>34.5</v>
      </c>
      <c r="G117" s="93">
        <f t="shared" si="32"/>
        <v>0</v>
      </c>
      <c r="H117" s="93">
        <f t="shared" si="32"/>
        <v>300</v>
      </c>
      <c r="I117" s="93">
        <f t="shared" si="32"/>
        <v>365</v>
      </c>
      <c r="J117" s="93">
        <f t="shared" si="32"/>
        <v>383</v>
      </c>
      <c r="K117" s="93">
        <f t="shared" si="32"/>
        <v>402</v>
      </c>
    </row>
    <row r="118" spans="1:11" ht="26.1" customHeight="1" x14ac:dyDescent="0.2">
      <c r="A118" s="208"/>
      <c r="B118" s="217"/>
      <c r="C118" s="98" t="s">
        <v>6</v>
      </c>
      <c r="D118" s="93">
        <v>0</v>
      </c>
      <c r="E118" s="93">
        <v>0</v>
      </c>
      <c r="F118" s="93">
        <v>0</v>
      </c>
      <c r="G118" s="93">
        <v>0</v>
      </c>
      <c r="H118" s="93">
        <v>0</v>
      </c>
      <c r="I118" s="93">
        <v>0</v>
      </c>
      <c r="J118" s="93">
        <v>0</v>
      </c>
      <c r="K118" s="93">
        <v>0</v>
      </c>
    </row>
    <row r="119" spans="1:11" ht="26.1" customHeight="1" x14ac:dyDescent="0.2">
      <c r="A119" s="208"/>
      <c r="B119" s="217"/>
      <c r="C119" s="99" t="s">
        <v>7</v>
      </c>
      <c r="D119" s="93">
        <v>0</v>
      </c>
      <c r="E119" s="93">
        <v>0</v>
      </c>
      <c r="F119" s="93">
        <v>0</v>
      </c>
      <c r="G119" s="93">
        <v>0</v>
      </c>
      <c r="H119" s="93">
        <v>0</v>
      </c>
      <c r="I119" s="93">
        <v>0</v>
      </c>
      <c r="J119" s="93">
        <v>0</v>
      </c>
      <c r="K119" s="93">
        <v>0</v>
      </c>
    </row>
    <row r="120" spans="1:11" ht="36.75" customHeight="1" x14ac:dyDescent="0.2">
      <c r="A120" s="208"/>
      <c r="B120" s="217"/>
      <c r="C120" s="99" t="s">
        <v>25</v>
      </c>
      <c r="D120" s="93">
        <f>E120+F120+G120+H120+I120+J120+K120</f>
        <v>1518.5</v>
      </c>
      <c r="E120" s="93">
        <v>34</v>
      </c>
      <c r="F120" s="93">
        <v>34.5</v>
      </c>
      <c r="G120" s="93">
        <v>0</v>
      </c>
      <c r="H120" s="93">
        <v>300</v>
      </c>
      <c r="I120" s="93">
        <v>365</v>
      </c>
      <c r="J120" s="93">
        <v>383</v>
      </c>
      <c r="K120" s="93">
        <v>402</v>
      </c>
    </row>
    <row r="121" spans="1:11" ht="39.75" customHeight="1" x14ac:dyDescent="0.2">
      <c r="A121" s="209"/>
      <c r="B121" s="218"/>
      <c r="C121" s="99" t="s">
        <v>23</v>
      </c>
      <c r="D121" s="93">
        <v>0</v>
      </c>
      <c r="E121" s="93">
        <v>0</v>
      </c>
      <c r="F121" s="93">
        <v>0</v>
      </c>
      <c r="G121" s="93">
        <v>0</v>
      </c>
      <c r="H121" s="93">
        <v>0</v>
      </c>
      <c r="I121" s="93">
        <v>0</v>
      </c>
      <c r="J121" s="93">
        <v>0</v>
      </c>
      <c r="K121" s="93">
        <v>0</v>
      </c>
    </row>
    <row r="122" spans="1:11" ht="33" customHeight="1" x14ac:dyDescent="0.2">
      <c r="A122" s="207" t="s">
        <v>230</v>
      </c>
      <c r="B122" s="216" t="s">
        <v>283</v>
      </c>
      <c r="C122" s="98" t="s">
        <v>275</v>
      </c>
      <c r="D122" s="93">
        <f>E122+F122+G122+H122+I122+J122+K122</f>
        <v>14535.01</v>
      </c>
      <c r="E122" s="93">
        <f>E123+E124+E125+E126</f>
        <v>1360</v>
      </c>
      <c r="F122" s="93">
        <v>1530.01</v>
      </c>
      <c r="G122" s="93">
        <f t="shared" ref="G122:K122" si="33">G123+G124+G125+G126</f>
        <v>1250</v>
      </c>
      <c r="H122" s="93">
        <f t="shared" si="33"/>
        <v>2000</v>
      </c>
      <c r="I122" s="93">
        <f t="shared" si="33"/>
        <v>2663</v>
      </c>
      <c r="J122" s="93">
        <f t="shared" si="33"/>
        <v>2796</v>
      </c>
      <c r="K122" s="93">
        <f t="shared" si="33"/>
        <v>2936</v>
      </c>
    </row>
    <row r="123" spans="1:11" ht="26.1" customHeight="1" x14ac:dyDescent="0.2">
      <c r="A123" s="208"/>
      <c r="B123" s="217"/>
      <c r="C123" s="98" t="s">
        <v>6</v>
      </c>
      <c r="D123" s="93">
        <v>0</v>
      </c>
      <c r="E123" s="93">
        <v>0</v>
      </c>
      <c r="F123" s="93">
        <v>0</v>
      </c>
      <c r="G123" s="93">
        <v>0</v>
      </c>
      <c r="H123" s="93">
        <v>0</v>
      </c>
      <c r="I123" s="93">
        <v>0</v>
      </c>
      <c r="J123" s="93">
        <v>0</v>
      </c>
      <c r="K123" s="93">
        <v>0</v>
      </c>
    </row>
    <row r="124" spans="1:11" ht="26.1" customHeight="1" x14ac:dyDescent="0.2">
      <c r="A124" s="208"/>
      <c r="B124" s="217"/>
      <c r="C124" s="99" t="s">
        <v>7</v>
      </c>
      <c r="D124" s="93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</row>
    <row r="125" spans="1:11" ht="42" customHeight="1" x14ac:dyDescent="0.2">
      <c r="A125" s="208"/>
      <c r="B125" s="217"/>
      <c r="C125" s="99" t="s">
        <v>25</v>
      </c>
      <c r="D125" s="93">
        <f>SUM(E125:K125)</f>
        <v>14535.01</v>
      </c>
      <c r="E125" s="93">
        <v>1360</v>
      </c>
      <c r="F125" s="93">
        <v>1530.01</v>
      </c>
      <c r="G125" s="93">
        <v>1250</v>
      </c>
      <c r="H125" s="93">
        <v>2000</v>
      </c>
      <c r="I125" s="93">
        <v>2663</v>
      </c>
      <c r="J125" s="93">
        <v>2796</v>
      </c>
      <c r="K125" s="93">
        <v>2936</v>
      </c>
    </row>
    <row r="126" spans="1:11" ht="44.25" customHeight="1" x14ac:dyDescent="0.2">
      <c r="A126" s="209"/>
      <c r="B126" s="218"/>
      <c r="C126" s="99" t="s">
        <v>23</v>
      </c>
      <c r="D126" s="93">
        <v>0</v>
      </c>
      <c r="E126" s="93"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</row>
    <row r="127" spans="1:11" ht="30.75" customHeight="1" x14ac:dyDescent="0.2">
      <c r="A127" s="207" t="s">
        <v>231</v>
      </c>
      <c r="B127" s="216" t="s">
        <v>285</v>
      </c>
      <c r="C127" s="98" t="s">
        <v>275</v>
      </c>
      <c r="D127" s="93">
        <f>E127+F127+G127+H127+I127+J127+K127</f>
        <v>1347</v>
      </c>
      <c r="E127" s="93">
        <f>E128+E129+E130+E131</f>
        <v>100</v>
      </c>
      <c r="F127" s="93">
        <v>0</v>
      </c>
      <c r="G127" s="93">
        <v>0</v>
      </c>
      <c r="H127" s="93">
        <v>100</v>
      </c>
      <c r="I127" s="93">
        <v>364</v>
      </c>
      <c r="J127" s="93">
        <v>382</v>
      </c>
      <c r="K127" s="93">
        <v>401</v>
      </c>
    </row>
    <row r="128" spans="1:11" ht="26.1" customHeight="1" x14ac:dyDescent="0.2">
      <c r="A128" s="208"/>
      <c r="B128" s="217"/>
      <c r="C128" s="98" t="s">
        <v>6</v>
      </c>
      <c r="D128" s="93">
        <v>0</v>
      </c>
      <c r="E128" s="93">
        <v>0</v>
      </c>
      <c r="F128" s="93">
        <v>0</v>
      </c>
      <c r="G128" s="93">
        <v>0</v>
      </c>
      <c r="H128" s="93">
        <v>0</v>
      </c>
      <c r="I128" s="93">
        <v>0</v>
      </c>
      <c r="J128" s="93">
        <v>0</v>
      </c>
      <c r="K128" s="93">
        <v>0</v>
      </c>
    </row>
    <row r="129" spans="1:11" ht="26.1" customHeight="1" x14ac:dyDescent="0.2">
      <c r="A129" s="208"/>
      <c r="B129" s="217"/>
      <c r="C129" s="99" t="s">
        <v>7</v>
      </c>
      <c r="D129" s="93">
        <v>0</v>
      </c>
      <c r="E129" s="93">
        <v>0</v>
      </c>
      <c r="F129" s="93">
        <v>0</v>
      </c>
      <c r="G129" s="93">
        <v>0</v>
      </c>
      <c r="H129" s="93">
        <v>0</v>
      </c>
      <c r="I129" s="93">
        <v>0</v>
      </c>
      <c r="J129" s="93">
        <v>0</v>
      </c>
      <c r="K129" s="93">
        <v>0</v>
      </c>
    </row>
    <row r="130" spans="1:11" ht="38.25" customHeight="1" x14ac:dyDescent="0.2">
      <c r="A130" s="208"/>
      <c r="B130" s="217"/>
      <c r="C130" s="99" t="s">
        <v>25</v>
      </c>
      <c r="D130" s="93">
        <f>SUM(E130:K130)</f>
        <v>1347</v>
      </c>
      <c r="E130" s="93">
        <v>100</v>
      </c>
      <c r="F130" s="93">
        <v>0</v>
      </c>
      <c r="G130" s="93">
        <v>0</v>
      </c>
      <c r="H130" s="93">
        <v>100</v>
      </c>
      <c r="I130" s="93">
        <v>364</v>
      </c>
      <c r="J130" s="93">
        <v>382</v>
      </c>
      <c r="K130" s="93">
        <v>401</v>
      </c>
    </row>
    <row r="131" spans="1:11" ht="48.75" customHeight="1" x14ac:dyDescent="0.2">
      <c r="A131" s="209"/>
      <c r="B131" s="218"/>
      <c r="C131" s="99" t="s">
        <v>23</v>
      </c>
      <c r="D131" s="93">
        <v>0</v>
      </c>
      <c r="E131" s="93">
        <v>0</v>
      </c>
      <c r="F131" s="93">
        <v>0</v>
      </c>
      <c r="G131" s="93">
        <v>0</v>
      </c>
      <c r="H131" s="93">
        <v>0</v>
      </c>
      <c r="I131" s="93">
        <v>0</v>
      </c>
      <c r="J131" s="93">
        <v>0</v>
      </c>
      <c r="K131" s="93">
        <v>0</v>
      </c>
    </row>
    <row r="132" spans="1:11" ht="26.1" customHeight="1" x14ac:dyDescent="0.2">
      <c r="A132" s="219" t="s">
        <v>232</v>
      </c>
      <c r="B132" s="220" t="s">
        <v>235</v>
      </c>
      <c r="C132" s="98" t="s">
        <v>275</v>
      </c>
      <c r="D132" s="93">
        <f>E132+F132+G132+H132+I132+J132+K132</f>
        <v>2882.69</v>
      </c>
      <c r="E132" s="93">
        <v>365</v>
      </c>
      <c r="F132" s="93">
        <v>301.69</v>
      </c>
      <c r="G132" s="93">
        <v>0</v>
      </c>
      <c r="H132" s="93">
        <v>300</v>
      </c>
      <c r="I132" s="93">
        <v>608</v>
      </c>
      <c r="J132" s="93">
        <v>638</v>
      </c>
      <c r="K132" s="93">
        <v>670</v>
      </c>
    </row>
    <row r="133" spans="1:11" ht="26.1" customHeight="1" x14ac:dyDescent="0.2">
      <c r="A133" s="219"/>
      <c r="B133" s="220"/>
      <c r="C133" s="98" t="s">
        <v>6</v>
      </c>
      <c r="D133" s="93">
        <v>0</v>
      </c>
      <c r="E133" s="93">
        <v>0</v>
      </c>
      <c r="F133" s="93">
        <v>0</v>
      </c>
      <c r="G133" s="93">
        <v>0</v>
      </c>
      <c r="H133" s="93">
        <v>0</v>
      </c>
      <c r="I133" s="93">
        <v>0</v>
      </c>
      <c r="J133" s="93">
        <v>0</v>
      </c>
      <c r="K133" s="93">
        <v>0</v>
      </c>
    </row>
    <row r="134" spans="1:11" ht="26.1" customHeight="1" x14ac:dyDescent="0.2">
      <c r="A134" s="219"/>
      <c r="B134" s="220"/>
      <c r="C134" s="99" t="s">
        <v>7</v>
      </c>
      <c r="D134" s="93">
        <v>0</v>
      </c>
      <c r="E134" s="93">
        <v>0</v>
      </c>
      <c r="F134" s="93">
        <v>0</v>
      </c>
      <c r="G134" s="93">
        <v>0</v>
      </c>
      <c r="H134" s="93">
        <v>0</v>
      </c>
      <c r="I134" s="93">
        <v>0</v>
      </c>
      <c r="J134" s="93">
        <v>0</v>
      </c>
      <c r="K134" s="93">
        <v>0</v>
      </c>
    </row>
    <row r="135" spans="1:11" ht="38.25" customHeight="1" x14ac:dyDescent="0.2">
      <c r="A135" s="219"/>
      <c r="B135" s="220"/>
      <c r="C135" s="99" t="s">
        <v>25</v>
      </c>
      <c r="D135" s="93">
        <f>SUM(E135:K135)</f>
        <v>2882.69</v>
      </c>
      <c r="E135" s="93">
        <v>365</v>
      </c>
      <c r="F135" s="93">
        <v>301.69</v>
      </c>
      <c r="G135" s="93">
        <v>0</v>
      </c>
      <c r="H135" s="93">
        <v>300</v>
      </c>
      <c r="I135" s="93">
        <v>608</v>
      </c>
      <c r="J135" s="93">
        <v>638</v>
      </c>
      <c r="K135" s="93">
        <v>670</v>
      </c>
    </row>
    <row r="136" spans="1:11" ht="44.25" customHeight="1" x14ac:dyDescent="0.2">
      <c r="A136" s="219"/>
      <c r="B136" s="220"/>
      <c r="C136" s="99" t="s">
        <v>23</v>
      </c>
      <c r="D136" s="93">
        <v>0</v>
      </c>
      <c r="E136" s="93">
        <v>0</v>
      </c>
      <c r="F136" s="93">
        <v>0</v>
      </c>
      <c r="G136" s="93">
        <v>0</v>
      </c>
      <c r="H136" s="93">
        <v>0</v>
      </c>
      <c r="I136" s="93">
        <v>0</v>
      </c>
      <c r="J136" s="93">
        <v>0</v>
      </c>
      <c r="K136" s="93">
        <v>0</v>
      </c>
    </row>
    <row r="137" spans="1:11" ht="29.25" customHeight="1" x14ac:dyDescent="0.2">
      <c r="A137" s="219" t="s">
        <v>233</v>
      </c>
      <c r="B137" s="216" t="s">
        <v>32</v>
      </c>
      <c r="C137" s="98" t="s">
        <v>275</v>
      </c>
      <c r="D137" s="93">
        <f>SUM(D138:D141)</f>
        <v>330</v>
      </c>
      <c r="E137" s="93">
        <v>330</v>
      </c>
      <c r="F137" s="93">
        <v>0</v>
      </c>
      <c r="G137" s="93">
        <v>0</v>
      </c>
      <c r="H137" s="93">
        <v>0</v>
      </c>
      <c r="I137" s="93">
        <v>0</v>
      </c>
      <c r="J137" s="93">
        <v>0</v>
      </c>
      <c r="K137" s="93">
        <v>0</v>
      </c>
    </row>
    <row r="138" spans="1:11" ht="29.25" customHeight="1" x14ac:dyDescent="0.2">
      <c r="A138" s="219"/>
      <c r="B138" s="212"/>
      <c r="C138" s="98" t="s">
        <v>6</v>
      </c>
      <c r="D138" s="93">
        <v>0</v>
      </c>
      <c r="E138" s="93">
        <v>0</v>
      </c>
      <c r="F138" s="93">
        <v>0</v>
      </c>
      <c r="G138" s="93">
        <v>0</v>
      </c>
      <c r="H138" s="93">
        <v>0</v>
      </c>
      <c r="I138" s="93">
        <v>0</v>
      </c>
      <c r="J138" s="93">
        <v>0</v>
      </c>
      <c r="K138" s="93">
        <v>0</v>
      </c>
    </row>
    <row r="139" spans="1:11" ht="29.25" customHeight="1" x14ac:dyDescent="0.2">
      <c r="A139" s="219"/>
      <c r="B139" s="212"/>
      <c r="C139" s="99" t="s">
        <v>7</v>
      </c>
      <c r="D139" s="93">
        <v>0</v>
      </c>
      <c r="E139" s="93">
        <v>0</v>
      </c>
      <c r="F139" s="93">
        <v>0</v>
      </c>
      <c r="G139" s="93">
        <v>0</v>
      </c>
      <c r="H139" s="93">
        <v>0</v>
      </c>
      <c r="I139" s="93">
        <v>0</v>
      </c>
      <c r="J139" s="93">
        <v>0</v>
      </c>
      <c r="K139" s="93">
        <v>0</v>
      </c>
    </row>
    <row r="140" spans="1:11" ht="49.5" customHeight="1" x14ac:dyDescent="0.2">
      <c r="A140" s="219"/>
      <c r="B140" s="212"/>
      <c r="C140" s="99" t="s">
        <v>25</v>
      </c>
      <c r="D140" s="93">
        <f>SUM(E140:K140)</f>
        <v>330</v>
      </c>
      <c r="E140" s="93">
        <v>330</v>
      </c>
      <c r="F140" s="93">
        <v>0</v>
      </c>
      <c r="G140" s="93">
        <v>0</v>
      </c>
      <c r="H140" s="93">
        <v>0</v>
      </c>
      <c r="I140" s="93">
        <v>0</v>
      </c>
      <c r="J140" s="93">
        <v>0</v>
      </c>
      <c r="K140" s="93">
        <v>0</v>
      </c>
    </row>
    <row r="141" spans="1:11" ht="39.75" customHeight="1" x14ac:dyDescent="0.2">
      <c r="A141" s="219"/>
      <c r="B141" s="213"/>
      <c r="C141" s="99" t="s">
        <v>23</v>
      </c>
      <c r="D141" s="93">
        <v>0</v>
      </c>
      <c r="E141" s="93">
        <v>0</v>
      </c>
      <c r="F141" s="93">
        <v>0</v>
      </c>
      <c r="G141" s="93">
        <v>0</v>
      </c>
      <c r="H141" s="93">
        <v>0</v>
      </c>
      <c r="I141" s="93">
        <v>0</v>
      </c>
      <c r="J141" s="93">
        <v>0</v>
      </c>
      <c r="K141" s="93">
        <v>0</v>
      </c>
    </row>
    <row r="142" spans="1:11" ht="26.1" customHeight="1" x14ac:dyDescent="0.2">
      <c r="A142" s="219" t="s">
        <v>234</v>
      </c>
      <c r="B142" s="220" t="s">
        <v>286</v>
      </c>
      <c r="C142" s="98" t="s">
        <v>275</v>
      </c>
      <c r="D142" s="93">
        <f>E142+F142+G142+H142+I142+J142+K142</f>
        <v>2628</v>
      </c>
      <c r="E142" s="93">
        <f>E143+E144+E145+E146</f>
        <v>122</v>
      </c>
      <c r="F142" s="93">
        <f t="shared" ref="F142:K142" si="34">F143+F144+F145+F146</f>
        <v>140</v>
      </c>
      <c r="G142" s="93">
        <f t="shared" si="34"/>
        <v>250</v>
      </c>
      <c r="H142" s="93">
        <f t="shared" si="34"/>
        <v>200</v>
      </c>
      <c r="I142" s="93">
        <f t="shared" si="34"/>
        <v>608</v>
      </c>
      <c r="J142" s="93">
        <f t="shared" si="34"/>
        <v>638</v>
      </c>
      <c r="K142" s="93">
        <f t="shared" si="34"/>
        <v>670</v>
      </c>
    </row>
    <row r="143" spans="1:11" ht="26.1" customHeight="1" x14ac:dyDescent="0.2">
      <c r="A143" s="219"/>
      <c r="B143" s="220"/>
      <c r="C143" s="98" t="s">
        <v>6</v>
      </c>
      <c r="D143" s="93">
        <v>0</v>
      </c>
      <c r="E143" s="93">
        <v>0</v>
      </c>
      <c r="F143" s="93">
        <v>0</v>
      </c>
      <c r="G143" s="93">
        <v>0</v>
      </c>
      <c r="H143" s="93">
        <v>0</v>
      </c>
      <c r="I143" s="93">
        <v>0</v>
      </c>
      <c r="J143" s="93">
        <v>0</v>
      </c>
      <c r="K143" s="93">
        <v>0</v>
      </c>
    </row>
    <row r="144" spans="1:11" ht="26.1" customHeight="1" x14ac:dyDescent="0.2">
      <c r="A144" s="219"/>
      <c r="B144" s="220"/>
      <c r="C144" s="99" t="s">
        <v>7</v>
      </c>
      <c r="D144" s="93">
        <v>0</v>
      </c>
      <c r="E144" s="93">
        <v>0</v>
      </c>
      <c r="F144" s="93">
        <v>0</v>
      </c>
      <c r="G144" s="93">
        <v>0</v>
      </c>
      <c r="H144" s="93">
        <v>0</v>
      </c>
      <c r="I144" s="93">
        <v>0</v>
      </c>
      <c r="J144" s="93">
        <v>0</v>
      </c>
      <c r="K144" s="93">
        <v>0</v>
      </c>
    </row>
    <row r="145" spans="1:14" ht="36.75" customHeight="1" x14ac:dyDescent="0.2">
      <c r="A145" s="219"/>
      <c r="B145" s="220"/>
      <c r="C145" s="99" t="s">
        <v>25</v>
      </c>
      <c r="D145" s="93">
        <f>SUM(E145:K145)</f>
        <v>2628</v>
      </c>
      <c r="E145" s="93">
        <v>122</v>
      </c>
      <c r="F145" s="93">
        <v>140</v>
      </c>
      <c r="G145" s="93">
        <v>250</v>
      </c>
      <c r="H145" s="93">
        <v>200</v>
      </c>
      <c r="I145" s="93">
        <v>608</v>
      </c>
      <c r="J145" s="93">
        <v>638</v>
      </c>
      <c r="K145" s="93">
        <v>670</v>
      </c>
    </row>
    <row r="146" spans="1:14" ht="39.75" customHeight="1" x14ac:dyDescent="0.2">
      <c r="A146" s="219"/>
      <c r="B146" s="220"/>
      <c r="C146" s="99" t="s">
        <v>23</v>
      </c>
      <c r="D146" s="93">
        <v>0</v>
      </c>
      <c r="E146" s="93">
        <v>0</v>
      </c>
      <c r="F146" s="93">
        <v>0</v>
      </c>
      <c r="G146" s="93">
        <v>0</v>
      </c>
      <c r="H146" s="93">
        <v>0</v>
      </c>
      <c r="I146" s="93">
        <v>0</v>
      </c>
      <c r="J146" s="93">
        <v>0</v>
      </c>
      <c r="K146" s="93">
        <v>0</v>
      </c>
    </row>
    <row r="147" spans="1:14" ht="30.75" customHeight="1" x14ac:dyDescent="0.2">
      <c r="A147" s="207" t="s">
        <v>181</v>
      </c>
      <c r="B147" s="216" t="s">
        <v>180</v>
      </c>
      <c r="C147" s="98" t="s">
        <v>275</v>
      </c>
      <c r="D147" s="93">
        <f>D149</f>
        <v>7098</v>
      </c>
      <c r="E147" s="93">
        <f>E148+E149+E150+E151</f>
        <v>0</v>
      </c>
      <c r="F147" s="93">
        <f t="shared" ref="F147" si="35">F148+F149+F150+F151</f>
        <v>0</v>
      </c>
      <c r="G147" s="93">
        <f>G149</f>
        <v>1419.6</v>
      </c>
      <c r="H147" s="93">
        <f>H149</f>
        <v>1419.6</v>
      </c>
      <c r="I147" s="93">
        <f t="shared" ref="I147:K147" si="36">I149</f>
        <v>1419.6</v>
      </c>
      <c r="J147" s="93">
        <f t="shared" si="36"/>
        <v>1419.6</v>
      </c>
      <c r="K147" s="93">
        <f t="shared" si="36"/>
        <v>1419.6</v>
      </c>
    </row>
    <row r="148" spans="1:14" ht="26.1" customHeight="1" x14ac:dyDescent="0.2">
      <c r="A148" s="208"/>
      <c r="B148" s="217"/>
      <c r="C148" s="98" t="s">
        <v>6</v>
      </c>
      <c r="D148" s="93">
        <v>0</v>
      </c>
      <c r="E148" s="93">
        <v>0</v>
      </c>
      <c r="F148" s="93">
        <v>0</v>
      </c>
      <c r="G148" s="93">
        <v>0</v>
      </c>
      <c r="H148" s="93">
        <v>0</v>
      </c>
      <c r="I148" s="93">
        <v>0</v>
      </c>
      <c r="J148" s="93">
        <v>0</v>
      </c>
      <c r="K148" s="93">
        <v>0</v>
      </c>
    </row>
    <row r="149" spans="1:14" ht="26.1" customHeight="1" x14ac:dyDescent="0.2">
      <c r="A149" s="208"/>
      <c r="B149" s="217"/>
      <c r="C149" s="99" t="s">
        <v>7</v>
      </c>
      <c r="D149" s="93">
        <f>SUM(E149:K149)</f>
        <v>7098</v>
      </c>
      <c r="E149" s="93">
        <v>0</v>
      </c>
      <c r="F149" s="93">
        <v>0</v>
      </c>
      <c r="G149" s="93">
        <v>1419.6</v>
      </c>
      <c r="H149" s="93">
        <v>1419.6</v>
      </c>
      <c r="I149" s="93">
        <v>1419.6</v>
      </c>
      <c r="J149" s="93">
        <v>1419.6</v>
      </c>
      <c r="K149" s="93">
        <v>1419.6</v>
      </c>
    </row>
    <row r="150" spans="1:14" ht="33" customHeight="1" x14ac:dyDescent="0.2">
      <c r="A150" s="208"/>
      <c r="B150" s="217"/>
      <c r="C150" s="99" t="s">
        <v>25</v>
      </c>
      <c r="D150" s="93">
        <f>E150+F150+G150+H150+I150+J150+K150</f>
        <v>0</v>
      </c>
      <c r="E150" s="93">
        <v>0</v>
      </c>
      <c r="F150" s="93">
        <v>0</v>
      </c>
      <c r="G150" s="93">
        <v>0</v>
      </c>
      <c r="H150" s="93">
        <v>0</v>
      </c>
      <c r="I150" s="93">
        <v>0</v>
      </c>
      <c r="J150" s="93">
        <v>0</v>
      </c>
      <c r="K150" s="93">
        <v>0</v>
      </c>
    </row>
    <row r="151" spans="1:14" ht="40.5" customHeight="1" x14ac:dyDescent="0.2">
      <c r="A151" s="209"/>
      <c r="B151" s="218"/>
      <c r="C151" s="99" t="s">
        <v>23</v>
      </c>
      <c r="D151" s="93">
        <v>0</v>
      </c>
      <c r="E151" s="93">
        <v>0</v>
      </c>
      <c r="F151" s="93">
        <v>0</v>
      </c>
      <c r="G151" s="93">
        <v>0</v>
      </c>
      <c r="H151" s="93">
        <v>0</v>
      </c>
      <c r="I151" s="93">
        <v>0</v>
      </c>
      <c r="J151" s="93">
        <v>0</v>
      </c>
      <c r="K151" s="93">
        <v>0</v>
      </c>
    </row>
    <row r="152" spans="1:14" ht="40.5" customHeight="1" x14ac:dyDescent="0.2">
      <c r="A152" s="127"/>
      <c r="B152" s="125"/>
      <c r="C152" s="102"/>
      <c r="D152" s="95"/>
      <c r="E152" s="95"/>
      <c r="F152" s="95"/>
      <c r="G152" s="95"/>
      <c r="H152" s="95"/>
      <c r="I152" s="95"/>
      <c r="J152" s="95"/>
      <c r="K152" s="95"/>
    </row>
    <row r="153" spans="1:14" ht="97.5" customHeight="1" x14ac:dyDescent="0.2">
      <c r="B153" s="108" t="s">
        <v>292</v>
      </c>
      <c r="C153" s="103"/>
      <c r="J153" s="109" t="s">
        <v>211</v>
      </c>
      <c r="K153" s="97"/>
      <c r="L153" s="97"/>
      <c r="M153" s="97"/>
      <c r="N153" s="97"/>
    </row>
    <row r="154" spans="1:14" ht="15.75" customHeight="1" x14ac:dyDescent="0.25">
      <c r="B154" s="103"/>
      <c r="C154" s="103"/>
      <c r="D154" s="6"/>
      <c r="E154" s="6"/>
      <c r="F154" s="6"/>
      <c r="J154" s="97"/>
      <c r="K154" s="97"/>
      <c r="L154" s="97"/>
      <c r="M154" s="97"/>
      <c r="N154" s="97"/>
    </row>
    <row r="155" spans="1:14" ht="27" customHeight="1" x14ac:dyDescent="0.25">
      <c r="C155" s="6"/>
      <c r="D155" s="6"/>
      <c r="E155" s="6"/>
      <c r="F155" s="6"/>
    </row>
    <row r="156" spans="1:14" ht="309" customHeight="1" x14ac:dyDescent="0.2">
      <c r="A156" s="129"/>
      <c r="B156" s="129"/>
      <c r="C156" s="104"/>
      <c r="E156" s="96"/>
      <c r="F156" s="96"/>
      <c r="G156" s="96"/>
      <c r="H156" s="96"/>
      <c r="I156" s="96"/>
      <c r="J156" s="96"/>
      <c r="K156" s="96"/>
    </row>
    <row r="157" spans="1:14" hidden="1" x14ac:dyDescent="0.2"/>
    <row r="158" spans="1:14" hidden="1" x14ac:dyDescent="0.2"/>
    <row r="159" spans="1:14" hidden="1" x14ac:dyDescent="0.2"/>
    <row r="160" spans="1:14" ht="2.25" hidden="1" customHeight="1" x14ac:dyDescent="0.2"/>
    <row r="161" spans="1:11" ht="29.25" hidden="1" customHeight="1" x14ac:dyDescent="0.2"/>
    <row r="162" spans="1:11" ht="15.75" hidden="1" customHeight="1" x14ac:dyDescent="0.2">
      <c r="A162" s="130"/>
      <c r="B162" s="132"/>
      <c r="C162" s="107"/>
      <c r="D162" s="221"/>
      <c r="E162" s="222"/>
      <c r="F162" s="222"/>
      <c r="G162" s="222"/>
      <c r="H162" s="222"/>
      <c r="I162" s="222"/>
      <c r="J162" s="222"/>
      <c r="K162" s="223"/>
    </row>
  </sheetData>
  <mergeCells count="65">
    <mergeCell ref="A147:A151"/>
    <mergeCell ref="B147:B151"/>
    <mergeCell ref="B132:B136"/>
    <mergeCell ref="A142:A146"/>
    <mergeCell ref="B142:B146"/>
    <mergeCell ref="B122:B126"/>
    <mergeCell ref="A127:A131"/>
    <mergeCell ref="B127:B131"/>
    <mergeCell ref="G3:K6"/>
    <mergeCell ref="D7:J7"/>
    <mergeCell ref="A102:A106"/>
    <mergeCell ref="B102:B106"/>
    <mergeCell ref="A9:K9"/>
    <mergeCell ref="B52:B56"/>
    <mergeCell ref="A52:A56"/>
    <mergeCell ref="A82:A86"/>
    <mergeCell ref="B82:B86"/>
    <mergeCell ref="A87:A91"/>
    <mergeCell ref="B87:B91"/>
    <mergeCell ref="D10:K10"/>
    <mergeCell ref="B77:B81"/>
    <mergeCell ref="C10:C11"/>
    <mergeCell ref="A10:A11"/>
    <mergeCell ref="B10:B11"/>
    <mergeCell ref="B12:B16"/>
    <mergeCell ref="A62:A66"/>
    <mergeCell ref="B62:B66"/>
    <mergeCell ref="A47:A51"/>
    <mergeCell ref="B47:B51"/>
    <mergeCell ref="A57:A61"/>
    <mergeCell ref="B57:B61"/>
    <mergeCell ref="A42:A46"/>
    <mergeCell ref="A12:A16"/>
    <mergeCell ref="D162:K162"/>
    <mergeCell ref="L71:N71"/>
    <mergeCell ref="B17:B21"/>
    <mergeCell ref="A17:A21"/>
    <mergeCell ref="A67:A71"/>
    <mergeCell ref="B67:B71"/>
    <mergeCell ref="A137:A141"/>
    <mergeCell ref="B137:B141"/>
    <mergeCell ref="A107:A111"/>
    <mergeCell ref="B107:B111"/>
    <mergeCell ref="B92:B96"/>
    <mergeCell ref="A97:A101"/>
    <mergeCell ref="B97:B101"/>
    <mergeCell ref="A132:A136"/>
    <mergeCell ref="A117:A121"/>
    <mergeCell ref="B117:B121"/>
    <mergeCell ref="A122:A126"/>
    <mergeCell ref="B22:B26"/>
    <mergeCell ref="A22:A26"/>
    <mergeCell ref="A27:A31"/>
    <mergeCell ref="B27:B31"/>
    <mergeCell ref="B112:B116"/>
    <mergeCell ref="A72:A76"/>
    <mergeCell ref="B72:B76"/>
    <mergeCell ref="B42:B46"/>
    <mergeCell ref="B32:B36"/>
    <mergeCell ref="A37:A41"/>
    <mergeCell ref="B37:B41"/>
    <mergeCell ref="A112:A116"/>
    <mergeCell ref="A32:A36"/>
    <mergeCell ref="A77:A81"/>
    <mergeCell ref="A92:A96"/>
  </mergeCells>
  <printOptions horizontalCentered="1"/>
  <pageMargins left="0.39370078740157483" right="0.39370078740157483" top="1.1023622047244095" bottom="0.39370078740157483" header="0.27559055118110237" footer="0.27559055118110237"/>
  <pageSetup paperSize="9" scale="63" firstPageNumber="163" fitToHeight="0" orientation="landscape" r:id="rId1"/>
  <headerFooter differentFirst="1" scaleWithDoc="0">
    <oddHeader>&amp;C&amp;P</oddHeader>
  </headerFooter>
  <rowBreaks count="7" manualBreakCount="7">
    <brk id="26" max="10" man="1"/>
    <brk id="46" max="10" man="1"/>
    <brk id="66" max="10" man="1"/>
    <brk id="86" max="10" man="1"/>
    <brk id="106" max="10" man="1"/>
    <brk id="126" max="10" man="1"/>
    <brk id="146" max="10" man="1"/>
  </rowBreaks>
  <ignoredErrors>
    <ignoredError sqref="D82" formula="1"/>
    <ignoredError sqref="F87:K8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табл1Паспорт ГП</vt:lpstr>
      <vt:lpstr>1 индикаторы</vt:lpstr>
      <vt:lpstr>2 бюджет</vt:lpstr>
      <vt:lpstr>3 финансы</vt:lpstr>
      <vt:lpstr>'1 индикаторы'!Заголовки_для_печати</vt:lpstr>
      <vt:lpstr>'2 бюджет'!Заголовки_для_печати</vt:lpstr>
      <vt:lpstr>'3 финансы'!Заголовки_для_печати</vt:lpstr>
      <vt:lpstr>'1 индикаторы'!Область_печати</vt:lpstr>
      <vt:lpstr>'2 бюджет'!Область_печати</vt:lpstr>
      <vt:lpstr>'3 финансы'!Область_печати</vt:lpstr>
      <vt:lpstr>'табл1Паспорт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lnturischeva</cp:lastModifiedBy>
  <cp:lastPrinted>2016-04-19T07:18:04Z</cp:lastPrinted>
  <dcterms:created xsi:type="dcterms:W3CDTF">2005-05-11T09:34:44Z</dcterms:created>
  <dcterms:modified xsi:type="dcterms:W3CDTF">2016-05-06T06:40:06Z</dcterms:modified>
</cp:coreProperties>
</file>