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135"/>
  </bookViews>
  <sheets>
    <sheet name="приложение к программе" sheetId="4" r:id="rId1"/>
  </sheets>
  <definedNames>
    <definedName name="_xlnm.Print_Titles" localSheetId="0">'приложение к программе'!$8:$8</definedName>
    <definedName name="_xlnm.Print_Area" localSheetId="0">'приложение к программе'!$A$2:$P$275</definedName>
  </definedNames>
  <calcPr calcId="144525"/>
</workbook>
</file>

<file path=xl/calcChain.xml><?xml version="1.0" encoding="utf-8"?>
<calcChain xmlns="http://schemas.openxmlformats.org/spreadsheetml/2006/main">
  <c r="H222" i="4" l="1"/>
  <c r="K222" i="4" s="1"/>
  <c r="E222" i="4"/>
  <c r="N39" i="4"/>
  <c r="M39" i="4"/>
  <c r="L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N243" i="4"/>
  <c r="M243" i="4"/>
  <c r="L243" i="4"/>
  <c r="J243" i="4"/>
  <c r="I243" i="4"/>
  <c r="G243" i="4"/>
  <c r="F243" i="4"/>
  <c r="D243" i="4"/>
  <c r="P165" i="4"/>
  <c r="M165" i="4"/>
  <c r="L165" i="4"/>
  <c r="J165" i="4"/>
  <c r="I165" i="4"/>
  <c r="G165" i="4"/>
  <c r="F165" i="4"/>
  <c r="D165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H164" i="4"/>
  <c r="K164" i="4" s="1"/>
  <c r="N164" i="4" s="1"/>
  <c r="E164" i="4"/>
  <c r="A164" i="4"/>
  <c r="K242" i="4"/>
  <c r="K241" i="4"/>
  <c r="K240" i="4"/>
  <c r="K239" i="4"/>
  <c r="K238" i="4"/>
  <c r="K237" i="4"/>
  <c r="K236" i="4"/>
  <c r="K235" i="4"/>
  <c r="K234" i="4"/>
  <c r="K233" i="4"/>
  <c r="H147" i="4"/>
  <c r="K147" i="4" s="1"/>
  <c r="N147" i="4" s="1"/>
  <c r="J97" i="4"/>
  <c r="I97" i="4"/>
  <c r="I244" i="4" s="1"/>
  <c r="G97" i="4"/>
  <c r="F97" i="4"/>
  <c r="D97" i="4"/>
  <c r="H163" i="4"/>
  <c r="K163" i="4" s="1"/>
  <c r="N163" i="4" s="1"/>
  <c r="H162" i="4"/>
  <c r="K162" i="4" s="1"/>
  <c r="N162" i="4" s="1"/>
  <c r="H161" i="4"/>
  <c r="K161" i="4" s="1"/>
  <c r="N161" i="4" s="1"/>
  <c r="H160" i="4"/>
  <c r="K160" i="4" s="1"/>
  <c r="N160" i="4" s="1"/>
  <c r="H159" i="4"/>
  <c r="K159" i="4" s="1"/>
  <c r="N159" i="4" s="1"/>
  <c r="H158" i="4"/>
  <c r="K158" i="4" s="1"/>
  <c r="N158" i="4" s="1"/>
  <c r="H157" i="4"/>
  <c r="K157" i="4" s="1"/>
  <c r="N157" i="4" s="1"/>
  <c r="H156" i="4"/>
  <c r="K156" i="4" s="1"/>
  <c r="N156" i="4" s="1"/>
  <c r="H154" i="4"/>
  <c r="K154" i="4" s="1"/>
  <c r="N154" i="4" s="1"/>
  <c r="H153" i="4"/>
  <c r="K153" i="4" s="1"/>
  <c r="N153" i="4" s="1"/>
  <c r="H152" i="4"/>
  <c r="K152" i="4"/>
  <c r="N152" i="4" s="1"/>
  <c r="H151" i="4"/>
  <c r="K151" i="4" s="1"/>
  <c r="N151" i="4"/>
  <c r="H150" i="4"/>
  <c r="K150" i="4"/>
  <c r="N150" i="4" s="1"/>
  <c r="H149" i="4"/>
  <c r="K149" i="4" s="1"/>
  <c r="N149" i="4" s="1"/>
  <c r="H148" i="4"/>
  <c r="K148" i="4" s="1"/>
  <c r="N148" i="4" s="1"/>
  <c r="H146" i="4"/>
  <c r="K146" i="4" s="1"/>
  <c r="N146" i="4" s="1"/>
  <c r="H155" i="4"/>
  <c r="K155" i="4"/>
  <c r="N155" i="4" s="1"/>
  <c r="H145" i="4"/>
  <c r="K145" i="4" s="1"/>
  <c r="N145" i="4" s="1"/>
  <c r="H144" i="4"/>
  <c r="K144" i="4" s="1"/>
  <c r="N144" i="4" s="1"/>
  <c r="H143" i="4"/>
  <c r="K143" i="4" s="1"/>
  <c r="N143" i="4" s="1"/>
  <c r="H142" i="4"/>
  <c r="K142" i="4"/>
  <c r="H141" i="4"/>
  <c r="K141" i="4"/>
  <c r="N141" i="4" s="1"/>
  <c r="H140" i="4"/>
  <c r="K140" i="4" s="1"/>
  <c r="N140" i="4"/>
  <c r="H139" i="4"/>
  <c r="K139" i="4"/>
  <c r="N139" i="4" s="1"/>
  <c r="H138" i="4"/>
  <c r="K138" i="4" s="1"/>
  <c r="N138" i="4" s="1"/>
  <c r="H137" i="4"/>
  <c r="K137" i="4" s="1"/>
  <c r="N137" i="4" s="1"/>
  <c r="H136" i="4"/>
  <c r="K136" i="4" s="1"/>
  <c r="N136" i="4" s="1"/>
  <c r="H135" i="4"/>
  <c r="K135" i="4"/>
  <c r="N135" i="4" s="1"/>
  <c r="H134" i="4"/>
  <c r="K134" i="4" s="1"/>
  <c r="N134" i="4" s="1"/>
  <c r="H133" i="4"/>
  <c r="K133" i="4" s="1"/>
  <c r="N133" i="4" s="1"/>
  <c r="H132" i="4"/>
  <c r="K132" i="4" s="1"/>
  <c r="N132" i="4" s="1"/>
  <c r="H131" i="4"/>
  <c r="K131" i="4"/>
  <c r="N131" i="4" s="1"/>
  <c r="H130" i="4"/>
  <c r="K130" i="4" s="1"/>
  <c r="N130" i="4" s="1"/>
  <c r="H129" i="4"/>
  <c r="K129" i="4"/>
  <c r="N129" i="4" s="1"/>
  <c r="H128" i="4"/>
  <c r="K128" i="4" s="1"/>
  <c r="N128" i="4" s="1"/>
  <c r="H127" i="4"/>
  <c r="K127" i="4"/>
  <c r="N127" i="4" s="1"/>
  <c r="H126" i="4"/>
  <c r="K126" i="4" s="1"/>
  <c r="N126" i="4" s="1"/>
  <c r="H125" i="4"/>
  <c r="K125" i="4"/>
  <c r="N125" i="4" s="1"/>
  <c r="H124" i="4"/>
  <c r="K124" i="4" s="1"/>
  <c r="N124" i="4"/>
  <c r="H123" i="4"/>
  <c r="K123" i="4"/>
  <c r="N123" i="4" s="1"/>
  <c r="H122" i="4"/>
  <c r="K122" i="4" s="1"/>
  <c r="N122" i="4" s="1"/>
  <c r="H121" i="4"/>
  <c r="K121" i="4" s="1"/>
  <c r="N121" i="4" s="1"/>
  <c r="H120" i="4"/>
  <c r="K120" i="4" s="1"/>
  <c r="N120" i="4" s="1"/>
  <c r="H119" i="4"/>
  <c r="K119" i="4"/>
  <c r="N119" i="4" s="1"/>
  <c r="H118" i="4"/>
  <c r="K118" i="4" s="1"/>
  <c r="N118" i="4" s="1"/>
  <c r="H117" i="4"/>
  <c r="K117" i="4"/>
  <c r="N117" i="4" s="1"/>
  <c r="H116" i="4"/>
  <c r="K116" i="4" s="1"/>
  <c r="N116" i="4" s="1"/>
  <c r="H115" i="4"/>
  <c r="K115" i="4"/>
  <c r="N115" i="4" s="1"/>
  <c r="H114" i="4"/>
  <c r="K114" i="4" s="1"/>
  <c r="N114" i="4" s="1"/>
  <c r="H113" i="4"/>
  <c r="K113" i="4" s="1"/>
  <c r="N113" i="4" s="1"/>
  <c r="H112" i="4"/>
  <c r="K112" i="4" s="1"/>
  <c r="N112" i="4"/>
  <c r="H111" i="4"/>
  <c r="K111" i="4" s="1"/>
  <c r="N111" i="4" s="1"/>
  <c r="H110" i="4"/>
  <c r="K110" i="4" s="1"/>
  <c r="N110" i="4" s="1"/>
  <c r="H109" i="4"/>
  <c r="K109" i="4"/>
  <c r="N109" i="4" s="1"/>
  <c r="H108" i="4"/>
  <c r="K108" i="4" s="1"/>
  <c r="N108" i="4" s="1"/>
  <c r="H107" i="4"/>
  <c r="K107" i="4"/>
  <c r="N107" i="4" s="1"/>
  <c r="H106" i="4"/>
  <c r="K106" i="4" s="1"/>
  <c r="N106" i="4" s="1"/>
  <c r="H105" i="4"/>
  <c r="K105" i="4" s="1"/>
  <c r="H104" i="4"/>
  <c r="K104" i="4" s="1"/>
  <c r="N104" i="4" s="1"/>
  <c r="H103" i="4"/>
  <c r="K103" i="4"/>
  <c r="N103" i="4" s="1"/>
  <c r="H102" i="4"/>
  <c r="K102" i="4" s="1"/>
  <c r="N102" i="4" s="1"/>
  <c r="H101" i="4"/>
  <c r="K101" i="4"/>
  <c r="N101" i="4" s="1"/>
  <c r="H100" i="4"/>
  <c r="K100" i="4" s="1"/>
  <c r="N100" i="4" s="1"/>
  <c r="H99" i="4"/>
  <c r="E163" i="4"/>
  <c r="E162" i="4"/>
  <c r="E161" i="4"/>
  <c r="E160" i="4"/>
  <c r="E159" i="4"/>
  <c r="E158" i="4"/>
  <c r="E157" i="4"/>
  <c r="E156" i="4"/>
  <c r="E154" i="4"/>
  <c r="E153" i="4"/>
  <c r="E152" i="4"/>
  <c r="E151" i="4"/>
  <c r="E150" i="4"/>
  <c r="E149" i="4"/>
  <c r="E148" i="4"/>
  <c r="E147" i="4"/>
  <c r="E146" i="4"/>
  <c r="E155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K41" i="4" s="1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97" i="4" s="1"/>
  <c r="E43" i="4"/>
  <c r="E42" i="4"/>
  <c r="E41" i="4"/>
  <c r="H232" i="4"/>
  <c r="K232" i="4" s="1"/>
  <c r="H231" i="4"/>
  <c r="K231" i="4" s="1"/>
  <c r="E231" i="4"/>
  <c r="M97" i="4"/>
  <c r="L97" i="4"/>
  <c r="H36" i="4"/>
  <c r="E10" i="4"/>
  <c r="A11" i="4"/>
  <c r="A12" i="4" s="1"/>
  <c r="A13" i="4" s="1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E11" i="4"/>
  <c r="E12" i="4"/>
  <c r="H12" i="4"/>
  <c r="H39" i="4" s="1"/>
  <c r="G13" i="4"/>
  <c r="G39" i="4" s="1"/>
  <c r="H13" i="4"/>
  <c r="E14" i="4"/>
  <c r="E39" i="4" s="1"/>
  <c r="E15" i="4"/>
  <c r="G16" i="4"/>
  <c r="H16" i="4"/>
  <c r="G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7" i="4"/>
  <c r="D39" i="4"/>
  <c r="F39" i="4"/>
  <c r="I39" i="4"/>
  <c r="J39" i="4"/>
  <c r="J244" i="4" s="1"/>
  <c r="A42" i="4"/>
  <c r="A43" i="4"/>
  <c r="A44" i="4" s="1"/>
  <c r="A45" i="4"/>
  <c r="A46" i="4" s="1"/>
  <c r="A47" i="4" s="1"/>
  <c r="A48" i="4" s="1"/>
  <c r="A49" i="4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100" i="4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E167" i="4"/>
  <c r="H167" i="4"/>
  <c r="K167" i="4" s="1"/>
  <c r="A168" i="4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5" i="4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H168" i="4"/>
  <c r="K168" i="4" s="1"/>
  <c r="E169" i="4"/>
  <c r="H169" i="4"/>
  <c r="K169" i="4" s="1"/>
  <c r="E170" i="4"/>
  <c r="H170" i="4"/>
  <c r="K170" i="4" s="1"/>
  <c r="E171" i="4"/>
  <c r="H171" i="4"/>
  <c r="K171" i="4" s="1"/>
  <c r="E172" i="4"/>
  <c r="H172" i="4"/>
  <c r="K172" i="4" s="1"/>
  <c r="E173" i="4"/>
  <c r="H173" i="4"/>
  <c r="K173" i="4"/>
  <c r="E174" i="4"/>
  <c r="K174" i="4"/>
  <c r="H175" i="4"/>
  <c r="K175" i="4"/>
  <c r="E176" i="4"/>
  <c r="H176" i="4"/>
  <c r="K176" i="4" s="1"/>
  <c r="H177" i="4"/>
  <c r="K177" i="4"/>
  <c r="E178" i="4"/>
  <c r="H178" i="4"/>
  <c r="K178" i="4"/>
  <c r="E179" i="4"/>
  <c r="H179" i="4"/>
  <c r="K179" i="4" s="1"/>
  <c r="E180" i="4"/>
  <c r="H180" i="4"/>
  <c r="K180" i="4" s="1"/>
  <c r="E181" i="4"/>
  <c r="H181" i="4"/>
  <c r="K181" i="4" s="1"/>
  <c r="E182" i="4"/>
  <c r="H182" i="4"/>
  <c r="K182" i="4" s="1"/>
  <c r="E183" i="4"/>
  <c r="H183" i="4"/>
  <c r="K183" i="4" s="1"/>
  <c r="E184" i="4"/>
  <c r="H184" i="4"/>
  <c r="K184" i="4" s="1"/>
  <c r="E185" i="4"/>
  <c r="H185" i="4"/>
  <c r="K185" i="4"/>
  <c r="E186" i="4"/>
  <c r="H186" i="4"/>
  <c r="K186" i="4"/>
  <c r="E187" i="4"/>
  <c r="H187" i="4"/>
  <c r="K187" i="4" s="1"/>
  <c r="E188" i="4"/>
  <c r="H188" i="4"/>
  <c r="K188" i="4" s="1"/>
  <c r="E189" i="4"/>
  <c r="H189" i="4"/>
  <c r="K189" i="4" s="1"/>
  <c r="H190" i="4"/>
  <c r="K190" i="4" s="1"/>
  <c r="E191" i="4"/>
  <c r="H191" i="4"/>
  <c r="K191" i="4" s="1"/>
  <c r="E192" i="4"/>
  <c r="H192" i="4"/>
  <c r="K192" i="4"/>
  <c r="E193" i="4"/>
  <c r="H193" i="4"/>
  <c r="K193" i="4"/>
  <c r="E194" i="4"/>
  <c r="K194" i="4"/>
  <c r="E195" i="4"/>
  <c r="H195" i="4"/>
  <c r="K195" i="4" s="1"/>
  <c r="E196" i="4"/>
  <c r="H196" i="4"/>
  <c r="K196" i="4" s="1"/>
  <c r="E197" i="4"/>
  <c r="H197" i="4"/>
  <c r="K197" i="4"/>
  <c r="E198" i="4"/>
  <c r="H198" i="4"/>
  <c r="K198" i="4"/>
  <c r="E199" i="4"/>
  <c r="H199" i="4"/>
  <c r="K199" i="4" s="1"/>
  <c r="E200" i="4"/>
  <c r="H200" i="4"/>
  <c r="K200" i="4" s="1"/>
  <c r="E201" i="4"/>
  <c r="H201" i="4"/>
  <c r="K201" i="4" s="1"/>
  <c r="E202" i="4"/>
  <c r="H202" i="4"/>
  <c r="K202" i="4" s="1"/>
  <c r="H203" i="4"/>
  <c r="K203" i="4" s="1"/>
  <c r="E204" i="4"/>
  <c r="H204" i="4"/>
  <c r="K204" i="4" s="1"/>
  <c r="E205" i="4"/>
  <c r="H205" i="4"/>
  <c r="K205" i="4"/>
  <c r="E206" i="4"/>
  <c r="H206" i="4"/>
  <c r="K206" i="4" s="1"/>
  <c r="E207" i="4"/>
  <c r="H207" i="4"/>
  <c r="K207" i="4" s="1"/>
  <c r="E208" i="4"/>
  <c r="H208" i="4"/>
  <c r="K208" i="4"/>
  <c r="E209" i="4"/>
  <c r="H209" i="4"/>
  <c r="K209" i="4" s="1"/>
  <c r="E210" i="4"/>
  <c r="H210" i="4"/>
  <c r="K210" i="4" s="1"/>
  <c r="E211" i="4"/>
  <c r="H211" i="4"/>
  <c r="K211" i="4" s="1"/>
  <c r="E212" i="4"/>
  <c r="H212" i="4"/>
  <c r="K212" i="4" s="1"/>
  <c r="E213" i="4"/>
  <c r="H213" i="4"/>
  <c r="K213" i="4"/>
  <c r="E214" i="4"/>
  <c r="H214" i="4"/>
  <c r="K214" i="4" s="1"/>
  <c r="E215" i="4"/>
  <c r="H215" i="4"/>
  <c r="K215" i="4" s="1"/>
  <c r="E216" i="4"/>
  <c r="H216" i="4"/>
  <c r="K216" i="4"/>
  <c r="E217" i="4"/>
  <c r="H217" i="4"/>
  <c r="K217" i="4" s="1"/>
  <c r="E218" i="4"/>
  <c r="H218" i="4"/>
  <c r="K218" i="4" s="1"/>
  <c r="E219" i="4"/>
  <c r="H219" i="4"/>
  <c r="K219" i="4" s="1"/>
  <c r="E220" i="4"/>
  <c r="H220" i="4"/>
  <c r="K220" i="4" s="1"/>
  <c r="E221" i="4"/>
  <c r="H221" i="4"/>
  <c r="K221" i="4"/>
  <c r="E223" i="4"/>
  <c r="H223" i="4"/>
  <c r="K223" i="4" s="1"/>
  <c r="E224" i="4"/>
  <c r="H224" i="4"/>
  <c r="K224" i="4" s="1"/>
  <c r="H225" i="4"/>
  <c r="K225" i="4" s="1"/>
  <c r="E226" i="4"/>
  <c r="H226" i="4"/>
  <c r="K226" i="4" s="1"/>
  <c r="E227" i="4"/>
  <c r="H227" i="4"/>
  <c r="K227" i="4" s="1"/>
  <c r="E228" i="4"/>
  <c r="H228" i="4"/>
  <c r="K228" i="4" s="1"/>
  <c r="E229" i="4"/>
  <c r="H229" i="4"/>
  <c r="K229" i="4"/>
  <c r="E230" i="4"/>
  <c r="H230" i="4"/>
  <c r="K230" i="4" s="1"/>
  <c r="K99" i="4"/>
  <c r="N99" i="4" s="1"/>
  <c r="O244" i="4"/>
  <c r="K97" i="4"/>
  <c r="N41" i="4"/>
  <c r="N97" i="4"/>
  <c r="N142" i="4"/>
  <c r="K39" i="4"/>
  <c r="Q36" i="4"/>
  <c r="N105" i="4" l="1"/>
  <c r="N165" i="4" s="1"/>
  <c r="K165" i="4"/>
  <c r="Q95" i="4"/>
  <c r="G244" i="4"/>
  <c r="M244" i="4"/>
  <c r="H97" i="4"/>
  <c r="E165" i="4"/>
  <c r="E243" i="4"/>
  <c r="E244" i="4" s="1"/>
  <c r="F244" i="4"/>
  <c r="L244" i="4"/>
  <c r="K243" i="4"/>
  <c r="K244" i="4" s="1"/>
  <c r="Q96" i="4"/>
  <c r="H165" i="4"/>
  <c r="H243" i="4"/>
  <c r="H244" i="4" s="1"/>
  <c r="D244" i="4"/>
  <c r="R165" i="4" l="1"/>
  <c r="Q165" i="4" s="1"/>
  <c r="N244" i="4"/>
</calcChain>
</file>

<file path=xl/sharedStrings.xml><?xml version="1.0" encoding="utf-8"?>
<sst xmlns="http://schemas.openxmlformats.org/spreadsheetml/2006/main" count="503" uniqueCount="211">
  <si>
    <t>№ п/п</t>
  </si>
  <si>
    <t>Адрес МКД</t>
  </si>
  <si>
    <t>Количество расселяемых жилых помещений</t>
  </si>
  <si>
    <t>Расселяемая площадь жилых помещений</t>
  </si>
  <si>
    <t>Всего</t>
  </si>
  <si>
    <t>частная собственность</t>
  </si>
  <si>
    <t>муниципальная собственность</t>
  </si>
  <si>
    <t>ед.</t>
  </si>
  <si>
    <t>руб.</t>
  </si>
  <si>
    <t>IV.2014</t>
  </si>
  <si>
    <t>IV.2015</t>
  </si>
  <si>
    <t>г. Воронеж, пер. Гвардейский, д. 15</t>
  </si>
  <si>
    <t>г. Воронеж, ул. Помяловского, д. 37</t>
  </si>
  <si>
    <t>г. Воронеж, ул. Пеше-Стрелецкая, д. 103</t>
  </si>
  <si>
    <t>г. Воронеж, ул. Крымская, д. 1</t>
  </si>
  <si>
    <t>г. Воронеж, ул. Дорожная, д. 28</t>
  </si>
  <si>
    <t>г. Воронеж, ул. Дорожная, д. 14</t>
  </si>
  <si>
    <t>г. Воронеж, ул. Пирогова, д. 27</t>
  </si>
  <si>
    <t>г. Воронеж, пер. Исполкомовский, д. 4</t>
  </si>
  <si>
    <t>г. Воронеж, ул. Еремеева, д. 16</t>
  </si>
  <si>
    <t>г. Воронеж, ул. Чернышева, д. 17</t>
  </si>
  <si>
    <t>г. Воронеж, ул. Крестьянская, д. 28</t>
  </si>
  <si>
    <t>г. Воронеж, ул. Карла Маркса, д. 40</t>
  </si>
  <si>
    <t>г. Воронеж, ул. Ленина, д. 36</t>
  </si>
  <si>
    <t>г. Воронеж, ул. Летчика Замкина, д. 3</t>
  </si>
  <si>
    <t>г. Воронеж, ул. Менделеева, д. 19</t>
  </si>
  <si>
    <t>г. Воронеж, ул. Димитрова, д. 143</t>
  </si>
  <si>
    <t>г. Воронеж, ул. Ленинградская, д. 94</t>
  </si>
  <si>
    <t>г. Воронеж, ул. Ленинградская, д. 96</t>
  </si>
  <si>
    <t>г. Воронеж, ул. Ленинградская, д. 96 а</t>
  </si>
  <si>
    <t>г. Воронеж, ул. Ленинградская, д. 114 а</t>
  </si>
  <si>
    <t>г. Воронеж, ул. Менделеева, д. 17</t>
  </si>
  <si>
    <t>г. Воронеж, ул. Менделеева, д. 23</t>
  </si>
  <si>
    <t>г. Воронеж, пер. Цимлянский, д. 3</t>
  </si>
  <si>
    <t>г. Воронеж, ул. Костромская, д. 16</t>
  </si>
  <si>
    <t>г. Воронеж, ул. Костромская, д. 22</t>
  </si>
  <si>
    <t>г. Воронеж, ул. Костромская, д. 24</t>
  </si>
  <si>
    <t>г. Воронеж, ул. Костромская, д. 26</t>
  </si>
  <si>
    <t>г. Воронеж, ул. Азовская, д. 28</t>
  </si>
  <si>
    <t>г. Воронеж, ул. Азовская, д. 30</t>
  </si>
  <si>
    <t>г. Воронеж, ул. Азовская, д. 32</t>
  </si>
  <si>
    <t>г. Воронеж, ул. Волго-Донская, д. 7</t>
  </si>
  <si>
    <t>г. Воронеж, ул. Волго-Донская, д. 9</t>
  </si>
  <si>
    <t>г. Воронеж, ул. Ростовская, д. 27</t>
  </si>
  <si>
    <t>г. Воронеж, ул. Ростовская, д. 28</t>
  </si>
  <si>
    <t>г. Воронеж, ул. Ростовская, д. 29</t>
  </si>
  <si>
    <t>г. Воронеж, ул. Ростовская, д. 31</t>
  </si>
  <si>
    <t>г. Воронеж, ул. Ленинградская, д. 24</t>
  </si>
  <si>
    <t>г. Воронеж, ул. Ленинградская, д. 9</t>
  </si>
  <si>
    <t>г. Воронеж, ул. Ленинградская, д. 13</t>
  </si>
  <si>
    <t>г. Воронеж, ул. Ленинградская, д. 16</t>
  </si>
  <si>
    <t>г. Воронеж, ул. Ленинградская, д. 19 а</t>
  </si>
  <si>
    <t>г. Воронеж, ул. Ленинградская, д. 21</t>
  </si>
  <si>
    <t>г. Воронеж, ул. Ленинградская, д. 23</t>
  </si>
  <si>
    <t>г. Воронеж, ул. Ленинградская, д. 26</t>
  </si>
  <si>
    <t>г. Воронеж, ул. Ленинградская, д. 27</t>
  </si>
  <si>
    <t>г. Воронеж, ул. Ленинградская, д. 27 а</t>
  </si>
  <si>
    <t>г. Воронеж, ул. Ленинградская, д. 30</t>
  </si>
  <si>
    <t>г. Воронеж, ул. Ленинградская, д. 32</t>
  </si>
  <si>
    <t>г. Воронеж, ул. Ленинградская, д. 34</t>
  </si>
  <si>
    <t>г. Воронеж, ул. Ленинградская, д. 36</t>
  </si>
  <si>
    <t>г. Воронеж, ул. Ленинградская, д. 38</t>
  </si>
  <si>
    <t>IV.2016</t>
  </si>
  <si>
    <t>г. Воронеж, ул. Серова, д. 11</t>
  </si>
  <si>
    <t>г. Воронеж, ул. Димитрова, д. 133</t>
  </si>
  <si>
    <t>г. Воронеж, пер. Мостостроителей, д. 2</t>
  </si>
  <si>
    <t>г. Воронеж, ул. Порт-Артурская, д. 2</t>
  </si>
  <si>
    <t>г. Воронеж, ул. Порт-Артурская, д. 4</t>
  </si>
  <si>
    <t>г. Воронеж, ул. Порт-Артурская, д. 6</t>
  </si>
  <si>
    <t>г. Воронеж, ул. Порт-Артурская, д. 8</t>
  </si>
  <si>
    <t>г. Воронеж, ул. Порт-Артурская, д. 10</t>
  </si>
  <si>
    <t>г. Воронеж, ул. Порт-Артурская, д. 12</t>
  </si>
  <si>
    <t>г. Воронеж, пер. Гвардейский, д. 1</t>
  </si>
  <si>
    <t>г. Воронеж, пер. Гвардейский, д. 7</t>
  </si>
  <si>
    <t>г. Воронеж, пер. Гвардейский, д. 13</t>
  </si>
  <si>
    <t>г. Воронеж, пер. Гвардейский, д. 17</t>
  </si>
  <si>
    <t>г. Воронеж, ул. Димитрова, д. 105</t>
  </si>
  <si>
    <t>г. Воронеж, ул. Димитрова, д. 107</t>
  </si>
  <si>
    <t>г. Воронеж, ул. Димитрова, д. 113</t>
  </si>
  <si>
    <t>г. Воронеж, ул. Димитрова, д. 115</t>
  </si>
  <si>
    <t>г. Воронеж, ул. Димитрова, д. 117</t>
  </si>
  <si>
    <t>г. Воронеж, ул. Димитрова, д. 119</t>
  </si>
  <si>
    <t>г. Воронеж, ул. Димитрова, д. 121</t>
  </si>
  <si>
    <t>г. Воронеж, ул. Димитрова, д. 123</t>
  </si>
  <si>
    <t>г. Воронеж, ул. Димитрова, д. 125</t>
  </si>
  <si>
    <t>г. Воронеж, ул. Димитрова, д. 127</t>
  </si>
  <si>
    <t>г. Воронеж, ул. Димитрова, д. 141</t>
  </si>
  <si>
    <t>г. Воронеж, ул. Корейская, д. 2</t>
  </si>
  <si>
    <t>г. Воронеж, ул. Куколкина, д. 7 а</t>
  </si>
  <si>
    <t>г. Воронеж, ул. Декабристов, д. 47</t>
  </si>
  <si>
    <t>г. Воронеж, пер. Вишневый, д. 5</t>
  </si>
  <si>
    <t>г. Воронеж, ул. Кривошеина, д.  4</t>
  </si>
  <si>
    <t>г. Воронеж, ул. Ленинградская, д. 15 а</t>
  </si>
  <si>
    <t>III.2017</t>
  </si>
  <si>
    <t>в том числе</t>
  </si>
  <si>
    <t>г. Воронеж, пр-т Труда, д. 81</t>
  </si>
  <si>
    <t xml:space="preserve">г. Воронеж, ул. Семилукская, д. 42 </t>
  </si>
  <si>
    <t>г. Воронеж, ул. Пролетарская, д. 24, кв. 5</t>
  </si>
  <si>
    <t>г. Воронеж, ул. Менделеева, д. 17, кв. 11</t>
  </si>
  <si>
    <t>г. Воронеж, ул. Менделеева, д. 23, кв. 5</t>
  </si>
  <si>
    <t>г. Воронеж, ул. Ленинградская, д.12, кв. 5</t>
  </si>
  <si>
    <t>г. Воронеж, ул. Ленинградская, д.14, кв. 6</t>
  </si>
  <si>
    <t>г. Воронеж, ул. Ленинградская, д.15, кв. 4</t>
  </si>
  <si>
    <t>г. Воронеж, ул. Ленинградская, д.16, кв. 2</t>
  </si>
  <si>
    <t>г. Воронеж, пер. Гвардейский, д. 3</t>
  </si>
  <si>
    <t>г. Воронеж, пер. Гвардейский, д. 5</t>
  </si>
  <si>
    <t>г. Воронеж, пер. Гвардейский, д. 9</t>
  </si>
  <si>
    <t>г. Воронеж, пер. Гвардейский, д. 19</t>
  </si>
  <si>
    <t>г. Воронеж, пер. Гвардейский, д. 21</t>
  </si>
  <si>
    <t>г. Воронеж, пер. Гвардейский, д. 25</t>
  </si>
  <si>
    <t>г. Воронеж, ул. Порт-Артурская, д. 11</t>
  </si>
  <si>
    <t>г. Воронеж, ул. Порт-Артурская, д. 14</t>
  </si>
  <si>
    <t>г. Воронеж, ул. Ленинградская, д. 7</t>
  </si>
  <si>
    <t>г. Воронеж, ул. Ленинградская, д. 10</t>
  </si>
  <si>
    <t>г. Воронеж, ул. Ленинградская, д. 11</t>
  </si>
  <si>
    <t>г. Воронеж, ул. Ленинградская, д. 12</t>
  </si>
  <si>
    <t>г. Воронеж, ул. Ленинградская, д. 14</t>
  </si>
  <si>
    <t>г. Воронеж, ул. Ленинградская, д. 15</t>
  </si>
  <si>
    <t>г. Воронеж, ул. Ленинградская, д. 40</t>
  </si>
  <si>
    <t>г. Воронеж, ул. Ленинградская, д. 42</t>
  </si>
  <si>
    <t>г. Воронеж, ул. Ленинградская, д. 72</t>
  </si>
  <si>
    <t>г. Воронеж, ул. Ленинградская, д. 76</t>
  </si>
  <si>
    <t>г. Воронеж, ул. Ленинградская, д. 78</t>
  </si>
  <si>
    <t>г. Воронеж, ул. Ленинградская, д. 84</t>
  </si>
  <si>
    <t>г. Воронеж, ул. Ленинградская, д. 86</t>
  </si>
  <si>
    <t>г. Воронеж, ул. Ленинградская, д. 98</t>
  </si>
  <si>
    <t>г. Воронеж, ул. Ленинградская, д. 100</t>
  </si>
  <si>
    <t>г. Воронеж, ул. Ленинградская, д. 102 а</t>
  </si>
  <si>
    <t>г. Воронеж, ул. Ленинградская, д. 102 б</t>
  </si>
  <si>
    <t>г. Воронеж, ул. Ленинградская, д. 116</t>
  </si>
  <si>
    <t>г. Воронеж, ул. Ленинградская, д. 120</t>
  </si>
  <si>
    <t>г. Воронеж, ул. Ленинградская,  д. 120 а</t>
  </si>
  <si>
    <t>г. Воронеж, ул. Серова, д. 9</t>
  </si>
  <si>
    <t>г. Воронеж, ул. Серова, д. 10</t>
  </si>
  <si>
    <t>г. Воронеж, ул. Димитрова, д. 109</t>
  </si>
  <si>
    <t>г. Воронеж, ул. Ленинградская, д.23, кв. 3</t>
  </si>
  <si>
    <t>г. Воронеж, ул. Ленинградская, д. 26, кв.3</t>
  </si>
  <si>
    <t>г. Воронеж, ул. Ленинградская, д. 27, кв.6</t>
  </si>
  <si>
    <t>г. Воронеж, ул. Первомайская, д. 10</t>
  </si>
  <si>
    <t>Планируемая дата окончания переселения</t>
  </si>
  <si>
    <t>Стоимость переселения</t>
  </si>
  <si>
    <t>За счет средств Фонда</t>
  </si>
  <si>
    <t>за счет средств бюджета субъекта Российской Федерации (обязательное финансирование)</t>
  </si>
  <si>
    <t>За счет средств местного бюджета (обязательное софинансирование)</t>
  </si>
  <si>
    <t xml:space="preserve">                            2014 год</t>
  </si>
  <si>
    <t xml:space="preserve">            2014-2015 годы</t>
  </si>
  <si>
    <t>Итого</t>
  </si>
  <si>
    <t xml:space="preserve">            2015-2016 годы</t>
  </si>
  <si>
    <t xml:space="preserve">            2016-2017 годы</t>
  </si>
  <si>
    <t>Число жителей, планируемых к переселению</t>
  </si>
  <si>
    <t>Внебюджетные источники финансирования</t>
  </si>
  <si>
    <t>чел.</t>
  </si>
  <si>
    <t>Дополнительные источники (средства субъекта Российской Федерации и (или) средства местного бюджета)</t>
  </si>
  <si>
    <t>г. Воронеж, ул. Ленинградская, д. 102а</t>
  </si>
  <si>
    <t xml:space="preserve">Руководитель управления жилищных
отношений администрации городского
округа город Воронеж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</si>
  <si>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г. Воронеж, ул. Серова, д. 11, кв. 3</t>
  </si>
  <si>
    <t>г. Воронеж ул. Клинская, д.2</t>
  </si>
  <si>
    <t>г. Воронеж, ул. Ленинградская,  д. 116, кв, 3</t>
  </si>
  <si>
    <t>г. Воронеж, ул. Ленинградская, д. 42, кв. 6</t>
  </si>
  <si>
    <t>г. Воронеж, пер. Мостостроителей, д. 2, кв. 6</t>
  </si>
  <si>
    <t>г. Воронеж, ул. Порт-Артурская, д. 12, кв.3</t>
  </si>
  <si>
    <t>г. Воронеж, ул. Еремеева,  д. 16, кв.1</t>
  </si>
  <si>
    <t>г. Воронеж, ул. Ленинградская, д. 100, кв. 12, ком.3</t>
  </si>
  <si>
    <t>г. Воронеж, ул. Ленинградская, д. 102б</t>
  </si>
  <si>
    <t>г. Воронеж, пер. Мостостроителей, д.2</t>
  </si>
  <si>
    <t>г. Воронеж, ул. Ленинградская, д. 116, кв.4, ком.1</t>
  </si>
  <si>
    <t>г. Воронеж, ул. Ленинградская, д. 86, кв. 5</t>
  </si>
  <si>
    <t>г. Воронеж, ул. Ленинградская, д. 32, кв. 6</t>
  </si>
  <si>
    <t xml:space="preserve">г. Воронеж, ул. 9 Января, д. 53, кв. 1, комн. 5 </t>
  </si>
  <si>
    <t>г. Воронеж, ул. Ленинградская, д. 15а, кв. 5</t>
  </si>
  <si>
    <t>г. Воронеж, ул. Ленинградская, д. 11а</t>
  </si>
  <si>
    <t>г. Воронеж, ул. Ленинградская, д. 19а</t>
  </si>
  <si>
    <t>г. Воронеж, ул. Ленинградская, д. 27а</t>
  </si>
  <si>
    <t>г. Воронеж, ул. Ленинградская, д. 32а</t>
  </si>
  <si>
    <t>г. Воронеж, ул. Ленинградская, д. 68а</t>
  </si>
  <si>
    <t>г. Воронеж, ул. Ленинградская, д. 84а</t>
  </si>
  <si>
    <t>г. Воронеж, ул. Ленинградская, д. 98а</t>
  </si>
  <si>
    <t xml:space="preserve">г. Воронеж, ул. 9 Января, д. 53 </t>
  </si>
  <si>
    <t>г. Воронеж, ул. Ленинградская, д. 102, кв. 9</t>
  </si>
  <si>
    <t xml:space="preserve">г. Воронеж, ул. Ленинградская, д. 42 </t>
  </si>
  <si>
    <t>г. Воронеж, ул. Серова, д. 7, кв. 8</t>
  </si>
  <si>
    <t>г. Воронеж, ул. Никитинская, д. 43 корп. 2</t>
  </si>
  <si>
    <t>г. Воронеж, ул. Никитинская, д. 47, корп. 1</t>
  </si>
  <si>
    <t>г. Воронеж, ул. Конструкторов, д. 29, корп. 1</t>
  </si>
  <si>
    <t>г. Воронеж, ул. Конструкторов, д. 29, корп. 2, кв.8</t>
  </si>
  <si>
    <t>г. Воронеж, пр-т Ленинский, д. 94, корп. 2</t>
  </si>
  <si>
    <t>г. Воронеж, пр-т Ленинский, д. 94, корп. 3</t>
  </si>
  <si>
    <t>г. Воронеж, пр-т Ленинский, д. 104, корп. 3</t>
  </si>
  <si>
    <t>Перечень аварийных многоквартирных домов, подлежащих расселению в рамках 
Федерального закона от 21.07.2007 № 185-ФЗ «О Фонде содействия реформированию жилищно-коммунального хозяйства»</t>
  </si>
  <si>
    <t>Обязательные средства консолидированного бюджета, всего</t>
  </si>
  <si>
    <t>кв. м</t>
  </si>
  <si>
    <t>г. Воронеж, ул.     9 Января, д. 50</t>
  </si>
  <si>
    <t>г. Воронеж, ул.         25 Октября, д. 8 а</t>
  </si>
  <si>
    <t>г. Воронеж, ул.        9 Января, д. 145, кв.4</t>
  </si>
  <si>
    <t>г. Воронеж, ул.  Летчика Замкина, д. 3, кв. 3</t>
  </si>
  <si>
    <t>г. Воронеж, ул. Ленинградская, д. 7, кв. 5</t>
  </si>
  <si>
    <t>г. Воронеж, ул.        9 Января, д. 145</t>
  </si>
  <si>
    <t>г. Воронеж, просп. Труда,        д. 81</t>
  </si>
  <si>
    <t>г. Воронеж, ул.         9 Января, д. 117</t>
  </si>
  <si>
    <t>г. Воронеж, ул.  Летчика  Замкина, д. 14</t>
  </si>
  <si>
    <t>IV.2017</t>
  </si>
  <si>
    <t>г. Воронеж, ул. Ленинградская, д. 24, кв.12</t>
  </si>
  <si>
    <t>г. Воронеж, пер. Гвардейский, д.1, кв. 3</t>
  </si>
  <si>
    <t>г. Воронеж, ул. Ленинградская, д. 40, кв 3</t>
  </si>
  <si>
    <t>г. Воронеж, ул. Ленинградская,  д. 15 а</t>
  </si>
  <si>
    <t>г. Воронеж, ул. Ленинградская, д. 32 а</t>
  </si>
  <si>
    <t>г. Воронеж, ул. Димитрова, д.125</t>
  </si>
  <si>
    <t>г. Воронеж, ул. Ленинградская, д. 120 а</t>
  </si>
  <si>
    <t xml:space="preserve">                 О.Ю. Зацепин </t>
  </si>
  <si>
    <t>исправить договоры</t>
  </si>
  <si>
    <t xml:space="preserve">Приложение № 4
к муниципальной программе
«Обеспечение доступным и комфортным жильем
населения городского округа город Воронеж»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</si>
</sst>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.000"/>
    <numFmt numFmtId="166" formatCode="#,##0.0000"/>
    <numFmt numFmtId="167" formatCode="#,##0.00_ ;\-#,##0.00\ "/>
    <numFmt numFmtId="168" formatCode="###\ ###\ ###\ ##0.00"/>
    <numFmt numFmtId="169" formatCode="#,##0.00;[Red]#,##0.00"/>
    <numFmt numFmtId="170" formatCode="#,##0;[Red]#,##0"/>
    <numFmt numFmtId="171" formatCode="0.00000000000000"/>
  </numFmts>
  <fonts count="25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9.5"/>
      <name val="Arial Cyr"/>
      <charset val="204"/>
    </font>
    <font>
      <sz val="6.5"/>
      <name val="Times New Roman"/>
      <family val="1"/>
      <charset val="204"/>
    </font>
    <font>
      <b/>
      <sz val="6.5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8.5"/>
      <name val="Arial Cyr"/>
      <charset val="204"/>
    </font>
    <font>
      <sz val="7"/>
      <name val="Arial Cyr"/>
      <charset val="204"/>
    </font>
    <font>
      <b/>
      <sz val="14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/>
    <xf numFmtId="4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0" borderId="0" xfId="0" applyFont="1"/>
    <xf numFmtId="0" fontId="0" fillId="2" borderId="0" xfId="0" applyNumberFormat="1" applyFill="1"/>
    <xf numFmtId="0" fontId="24" fillId="0" borderId="0" xfId="0" applyFont="1"/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24" fillId="0" borderId="0" xfId="0" applyFont="1" applyFill="1"/>
    <xf numFmtId="0" fontId="4" fillId="3" borderId="0" xfId="0" applyFont="1" applyFill="1"/>
    <xf numFmtId="0" fontId="24" fillId="0" borderId="0" xfId="0" applyFont="1" applyBorder="1"/>
    <xf numFmtId="168" fontId="6" fillId="0" borderId="1" xfId="0" applyNumberFormat="1" applyFont="1" applyFill="1" applyBorder="1" applyAlignment="1">
      <alignment horizontal="center" vertical="center"/>
    </xf>
    <xf numFmtId="169" fontId="5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70" fontId="3" fillId="0" borderId="1" xfId="0" applyNumberFormat="1" applyFont="1" applyFill="1" applyBorder="1" applyAlignment="1">
      <alignment horizontal="center" vertical="center"/>
    </xf>
    <xf numFmtId="169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NumberFormat="1" applyFill="1"/>
    <xf numFmtId="0" fontId="4" fillId="0" borderId="0" xfId="0" applyFont="1" applyBorder="1" applyAlignment="1">
      <alignment horizontal="center"/>
    </xf>
    <xf numFmtId="4" fontId="4" fillId="0" borderId="0" xfId="0" applyNumberFormat="1" applyFont="1"/>
    <xf numFmtId="49" fontId="11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0" fontId="15" fillId="0" borderId="0" xfId="0" applyNumberFormat="1" applyFont="1" applyFill="1" applyBorder="1"/>
    <xf numFmtId="1" fontId="15" fillId="0" borderId="0" xfId="0" applyNumberFormat="1" applyFont="1" applyFill="1" applyBorder="1"/>
    <xf numFmtId="0" fontId="2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4" fontId="2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NumberFormat="1" applyFont="1" applyFill="1"/>
    <xf numFmtId="4" fontId="3" fillId="0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/>
    <xf numFmtId="169" fontId="19" fillId="0" borderId="0" xfId="0" applyNumberFormat="1" applyFont="1" applyFill="1"/>
    <xf numFmtId="4" fontId="4" fillId="0" borderId="0" xfId="0" applyNumberFormat="1" applyFont="1" applyFill="1"/>
    <xf numFmtId="4" fontId="13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 vertical="center"/>
    </xf>
    <xf numFmtId="4" fontId="24" fillId="0" borderId="0" xfId="0" applyNumberFormat="1" applyFont="1" applyFill="1"/>
    <xf numFmtId="4" fontId="4" fillId="0" borderId="0" xfId="0" applyNumberFormat="1" applyFont="1" applyFill="1" applyBorder="1"/>
    <xf numFmtId="0" fontId="24" fillId="0" borderId="1" xfId="0" applyFont="1" applyBorder="1"/>
    <xf numFmtId="165" fontId="16" fillId="0" borderId="1" xfId="0" applyNumberFormat="1" applyFont="1" applyFill="1" applyBorder="1" applyAlignment="1">
      <alignment vertical="center" wrapText="1"/>
    </xf>
    <xf numFmtId="0" fontId="24" fillId="0" borderId="0" xfId="0" applyFont="1" applyAlignment="1">
      <alignment horizontal="center"/>
    </xf>
    <xf numFmtId="0" fontId="24" fillId="4" borderId="0" xfId="0" applyFont="1" applyFill="1"/>
    <xf numFmtId="165" fontId="2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169" fontId="21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 vertical="center"/>
    </xf>
    <xf numFmtId="0" fontId="0" fillId="4" borderId="0" xfId="0" applyFill="1"/>
    <xf numFmtId="164" fontId="4" fillId="0" borderId="0" xfId="0" applyNumberFormat="1" applyFont="1" applyBorder="1" applyAlignment="1">
      <alignment horizontal="center" vertical="center"/>
    </xf>
    <xf numFmtId="2" fontId="21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24" fillId="0" borderId="4" xfId="0" applyFont="1" applyBorder="1"/>
    <xf numFmtId="168" fontId="11" fillId="0" borderId="0" xfId="0" applyNumberFormat="1" applyFont="1" applyFill="1" applyBorder="1" applyAlignment="1">
      <alignment horizontal="center" vertical="center"/>
    </xf>
    <xf numFmtId="166" fontId="11" fillId="0" borderId="0" xfId="0" applyNumberFormat="1" applyFont="1" applyFill="1" applyBorder="1" applyAlignment="1">
      <alignment horizontal="center" vertical="center"/>
    </xf>
    <xf numFmtId="166" fontId="11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/>
    <xf numFmtId="2" fontId="4" fillId="0" borderId="0" xfId="0" applyNumberFormat="1" applyFont="1" applyFill="1" applyBorder="1"/>
    <xf numFmtId="0" fontId="0" fillId="0" borderId="0" xfId="0" applyFill="1" applyBorder="1"/>
    <xf numFmtId="171" fontId="10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/>
    <xf numFmtId="2" fontId="0" fillId="0" borderId="0" xfId="0" applyNumberFormat="1" applyFill="1" applyBorder="1"/>
    <xf numFmtId="169" fontId="24" fillId="0" borderId="0" xfId="0" applyNumberFormat="1" applyFont="1" applyFill="1" applyBorder="1"/>
    <xf numFmtId="0" fontId="8" fillId="0" borderId="0" xfId="0" applyFont="1" applyFill="1" applyAlignment="1">
      <alignment horizontal="left"/>
    </xf>
    <xf numFmtId="169" fontId="4" fillId="0" borderId="0" xfId="0" applyNumberFormat="1" applyFont="1" applyFill="1"/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68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70" fontId="7" fillId="0" borderId="1" xfId="0" applyNumberFormat="1" applyFont="1" applyFill="1" applyBorder="1" applyAlignment="1">
      <alignment horizontal="center" vertical="center" wrapText="1"/>
    </xf>
    <xf numFmtId="169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9" fontId="11" fillId="0" borderId="1" xfId="0" applyNumberFormat="1" applyFont="1" applyFill="1" applyBorder="1" applyAlignment="1">
      <alignment horizontal="center" vertical="center"/>
    </xf>
    <xf numFmtId="168" fontId="6" fillId="0" borderId="3" xfId="0" applyNumberFormat="1" applyFont="1" applyFill="1" applyBorder="1" applyAlignment="1">
      <alignment horizontal="center" vertical="center"/>
    </xf>
    <xf numFmtId="4" fontId="24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2" fillId="0" borderId="2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 wrapText="1"/>
    </xf>
    <xf numFmtId="4" fontId="18" fillId="0" borderId="0" xfId="0" applyNumberFormat="1" applyFont="1" applyFill="1" applyAlignment="1">
      <alignment horizontal="center"/>
    </xf>
    <xf numFmtId="0" fontId="20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textRotation="90" wrapText="1"/>
    </xf>
    <xf numFmtId="4" fontId="2" fillId="0" borderId="9" xfId="0" applyNumberFormat="1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01"/>
  <sheetViews>
    <sheetView tabSelected="1" view="pageBreakPreview" zoomScale="110" zoomScaleNormal="100" zoomScaleSheetLayoutView="110" zoomScalePageLayoutView="90" workbookViewId="0">
      <pane ySplit="615" topLeftCell="A236" activePane="bottomLeft"/>
      <selection activeCell="O5" sqref="A1:P65536"/>
      <selection pane="bottomLeft" activeCell="Q6" sqref="Q6"/>
    </sheetView>
  </sheetViews>
  <sheetFormatPr defaultRowHeight="12.75" x14ac:dyDescent="0.2"/>
  <cols>
    <col min="1" max="1" width="5.140625" style="8" customWidth="1"/>
    <col min="2" max="2" width="15.140625" style="8" customWidth="1"/>
    <col min="3" max="3" width="7.140625" style="8" customWidth="1"/>
    <col min="4" max="4" width="7.5703125" style="10" customWidth="1"/>
    <col min="5" max="5" width="6.42578125" style="8" customWidth="1"/>
    <col min="6" max="6" width="6.28515625" style="10" customWidth="1"/>
    <col min="7" max="7" width="5.7109375" style="10" customWidth="1"/>
    <col min="8" max="8" width="8.42578125" style="8" customWidth="1"/>
    <col min="9" max="9" width="9" style="8" customWidth="1"/>
    <col min="10" max="10" width="9.85546875" style="8" customWidth="1"/>
    <col min="11" max="12" width="14.28515625" style="8" customWidth="1"/>
    <col min="13" max="13" width="13.5703125" style="8" customWidth="1"/>
    <col min="14" max="14" width="14.140625" style="8" customWidth="1"/>
    <col min="15" max="15" width="13" style="79" customWidth="1"/>
    <col min="16" max="16" width="5.140625" style="8" customWidth="1"/>
    <col min="17" max="17" width="14.85546875" customWidth="1"/>
    <col min="18" max="18" width="19.28515625" customWidth="1"/>
    <col min="19" max="19" width="13.140625" customWidth="1"/>
    <col min="20" max="20" width="12.42578125" bestFit="1" customWidth="1"/>
    <col min="22" max="22" width="12.140625" customWidth="1"/>
    <col min="23" max="23" width="15.85546875" customWidth="1"/>
    <col min="24" max="24" width="15.42578125" customWidth="1"/>
    <col min="25" max="25" width="14.28515625" customWidth="1"/>
    <col min="26" max="26" width="14.85546875" customWidth="1"/>
    <col min="27" max="27" width="18.140625" customWidth="1"/>
  </cols>
  <sheetData>
    <row r="1" spans="1:17" ht="71.25" customHeight="1" x14ac:dyDescent="0.3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7" ht="83.25" customHeight="1" x14ac:dyDescent="0.25">
      <c r="A2" s="42"/>
      <c r="B2" s="42"/>
      <c r="C2" s="42"/>
      <c r="D2" s="43"/>
      <c r="E2" s="44"/>
      <c r="F2" s="43"/>
      <c r="G2" s="43"/>
      <c r="H2" s="42"/>
      <c r="I2" s="42"/>
      <c r="J2" s="42"/>
      <c r="K2" s="140" t="s">
        <v>210</v>
      </c>
      <c r="L2" s="140"/>
      <c r="M2" s="140"/>
      <c r="N2" s="140"/>
      <c r="O2" s="140"/>
      <c r="P2" s="140"/>
    </row>
    <row r="3" spans="1:17" ht="67.5" customHeight="1" x14ac:dyDescent="0.2">
      <c r="A3" s="160" t="s">
        <v>188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1:17" ht="32.25" customHeight="1" x14ac:dyDescent="0.2">
      <c r="A4" s="141" t="s">
        <v>0</v>
      </c>
      <c r="B4" s="161" t="s">
        <v>1</v>
      </c>
      <c r="C4" s="143" t="s">
        <v>139</v>
      </c>
      <c r="D4" s="142" t="s">
        <v>149</v>
      </c>
      <c r="E4" s="141" t="s">
        <v>2</v>
      </c>
      <c r="F4" s="141"/>
      <c r="G4" s="141"/>
      <c r="H4" s="141" t="s">
        <v>3</v>
      </c>
      <c r="I4" s="141"/>
      <c r="J4" s="141"/>
      <c r="K4" s="161" t="s">
        <v>140</v>
      </c>
      <c r="L4" s="161"/>
      <c r="M4" s="161"/>
      <c r="N4" s="161"/>
      <c r="O4" s="161"/>
      <c r="P4" s="161"/>
    </row>
    <row r="5" spans="1:17" ht="23.25" customHeight="1" x14ac:dyDescent="0.2">
      <c r="A5" s="141"/>
      <c r="B5" s="161"/>
      <c r="C5" s="143"/>
      <c r="D5" s="142"/>
      <c r="E5" s="143" t="s">
        <v>4</v>
      </c>
      <c r="F5" s="148" t="s">
        <v>94</v>
      </c>
      <c r="G5" s="148"/>
      <c r="H5" s="143" t="s">
        <v>4</v>
      </c>
      <c r="I5" s="141" t="s">
        <v>94</v>
      </c>
      <c r="J5" s="141"/>
      <c r="K5" s="143" t="s">
        <v>189</v>
      </c>
      <c r="L5" s="161" t="s">
        <v>94</v>
      </c>
      <c r="M5" s="161"/>
      <c r="N5" s="161"/>
      <c r="O5" s="162" t="s">
        <v>152</v>
      </c>
      <c r="P5" s="144" t="s">
        <v>150</v>
      </c>
    </row>
    <row r="6" spans="1:17" ht="141" customHeight="1" x14ac:dyDescent="0.2">
      <c r="A6" s="141"/>
      <c r="B6" s="161"/>
      <c r="C6" s="143"/>
      <c r="D6" s="142"/>
      <c r="E6" s="143"/>
      <c r="F6" s="45" t="s">
        <v>5</v>
      </c>
      <c r="G6" s="45" t="s">
        <v>6</v>
      </c>
      <c r="H6" s="143"/>
      <c r="I6" s="46" t="s">
        <v>5</v>
      </c>
      <c r="J6" s="46" t="s">
        <v>6</v>
      </c>
      <c r="K6" s="143"/>
      <c r="L6" s="46" t="s">
        <v>141</v>
      </c>
      <c r="M6" s="47" t="s">
        <v>142</v>
      </c>
      <c r="N6" s="47" t="s">
        <v>143</v>
      </c>
      <c r="O6" s="163"/>
      <c r="P6" s="145"/>
    </row>
    <row r="7" spans="1:17" x14ac:dyDescent="0.2">
      <c r="A7" s="141"/>
      <c r="B7" s="161"/>
      <c r="C7" s="143"/>
      <c r="D7" s="24" t="s">
        <v>151</v>
      </c>
      <c r="E7" s="48" t="s">
        <v>7</v>
      </c>
      <c r="F7" s="23" t="s">
        <v>7</v>
      </c>
      <c r="G7" s="23" t="s">
        <v>7</v>
      </c>
      <c r="H7" s="48" t="s">
        <v>190</v>
      </c>
      <c r="I7" s="48" t="s">
        <v>190</v>
      </c>
      <c r="J7" s="48" t="s">
        <v>190</v>
      </c>
      <c r="K7" s="48" t="s">
        <v>8</v>
      </c>
      <c r="L7" s="48" t="s">
        <v>8</v>
      </c>
      <c r="M7" s="28" t="s">
        <v>8</v>
      </c>
      <c r="N7" s="28" t="s">
        <v>8</v>
      </c>
      <c r="O7" s="28" t="s">
        <v>8</v>
      </c>
      <c r="P7" s="28" t="s">
        <v>8</v>
      </c>
    </row>
    <row r="8" spans="1:17" x14ac:dyDescent="0.2">
      <c r="A8" s="20">
        <v>1</v>
      </c>
      <c r="B8" s="20">
        <v>2</v>
      </c>
      <c r="C8" s="20">
        <v>3</v>
      </c>
      <c r="D8" s="21">
        <v>4</v>
      </c>
      <c r="E8" s="20">
        <v>5</v>
      </c>
      <c r="F8" s="21">
        <v>6</v>
      </c>
      <c r="G8" s="21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</row>
    <row r="9" spans="1:17" s="2" customFormat="1" ht="15.75" customHeight="1" x14ac:dyDescent="0.2">
      <c r="A9" s="152" t="s">
        <v>144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4"/>
      <c r="Q9" s="1"/>
    </row>
    <row r="10" spans="1:17" s="5" customFormat="1" ht="37.5" customHeight="1" x14ac:dyDescent="0.2">
      <c r="A10" s="19">
        <v>1</v>
      </c>
      <c r="B10" s="49" t="s">
        <v>181</v>
      </c>
      <c r="C10" s="22" t="s">
        <v>9</v>
      </c>
      <c r="D10" s="23">
        <v>22</v>
      </c>
      <c r="E10" s="19">
        <f>F10+G10</f>
        <v>6</v>
      </c>
      <c r="F10" s="24">
        <v>6</v>
      </c>
      <c r="G10" s="24">
        <v>0</v>
      </c>
      <c r="H10" s="25">
        <v>226.06</v>
      </c>
      <c r="I10" s="26">
        <v>226.06</v>
      </c>
      <c r="J10" s="26">
        <v>0</v>
      </c>
      <c r="K10" s="27">
        <f>L10+M10+N10+O10</f>
        <v>6657467</v>
      </c>
      <c r="L10" s="28">
        <v>3021036.48</v>
      </c>
      <c r="M10" s="27">
        <v>1818215.26</v>
      </c>
      <c r="N10" s="27">
        <v>1818215.2600000002</v>
      </c>
      <c r="O10" s="28">
        <v>0</v>
      </c>
      <c r="P10" s="28">
        <v>0</v>
      </c>
      <c r="Q10" s="4"/>
    </row>
    <row r="11" spans="1:17" s="5" customFormat="1" ht="37.5" customHeight="1" x14ac:dyDescent="0.2">
      <c r="A11" s="19">
        <f>A10+1</f>
        <v>2</v>
      </c>
      <c r="B11" s="49" t="s">
        <v>182</v>
      </c>
      <c r="C11" s="22" t="s">
        <v>9</v>
      </c>
      <c r="D11" s="23">
        <v>35</v>
      </c>
      <c r="E11" s="19">
        <f t="shared" ref="E11:E37" si="0">F11+G11</f>
        <v>11</v>
      </c>
      <c r="F11" s="24">
        <v>7</v>
      </c>
      <c r="G11" s="24">
        <v>4</v>
      </c>
      <c r="H11" s="29">
        <v>247.8</v>
      </c>
      <c r="I11" s="26">
        <v>197.6</v>
      </c>
      <c r="J11" s="26">
        <v>50.2</v>
      </c>
      <c r="K11" s="27">
        <f t="shared" ref="K11:K38" si="1">L11+M11+N11+O11</f>
        <v>7297710</v>
      </c>
      <c r="L11" s="28">
        <v>3311567.02</v>
      </c>
      <c r="M11" s="27">
        <v>1993071.49</v>
      </c>
      <c r="N11" s="27">
        <v>1993071.4899999998</v>
      </c>
      <c r="O11" s="28">
        <v>0</v>
      </c>
      <c r="P11" s="28">
        <v>0</v>
      </c>
      <c r="Q11" s="4"/>
    </row>
    <row r="12" spans="1:17" s="5" customFormat="1" ht="31.5" customHeight="1" x14ac:dyDescent="0.2">
      <c r="A12" s="19">
        <f t="shared" ref="A12:A38" si="2">A11+1</f>
        <v>3</v>
      </c>
      <c r="B12" s="49" t="s">
        <v>191</v>
      </c>
      <c r="C12" s="22" t="s">
        <v>9</v>
      </c>
      <c r="D12" s="23">
        <v>11</v>
      </c>
      <c r="E12" s="19">
        <f t="shared" si="0"/>
        <v>8</v>
      </c>
      <c r="F12" s="24">
        <v>7</v>
      </c>
      <c r="G12" s="24">
        <v>1</v>
      </c>
      <c r="H12" s="29">
        <f>I12+J12</f>
        <v>368.70000000000005</v>
      </c>
      <c r="I12" s="26">
        <v>322.60000000000002</v>
      </c>
      <c r="J12" s="26">
        <v>46.1</v>
      </c>
      <c r="K12" s="27">
        <f t="shared" si="1"/>
        <v>10858215.000000002</v>
      </c>
      <c r="L12" s="28">
        <v>4927258.92</v>
      </c>
      <c r="M12" s="27">
        <v>2965478.04</v>
      </c>
      <c r="N12" s="27">
        <v>2965478.0400000019</v>
      </c>
      <c r="O12" s="28">
        <v>0</v>
      </c>
      <c r="P12" s="28">
        <v>0</v>
      </c>
      <c r="Q12" s="4"/>
    </row>
    <row r="13" spans="1:17" s="5" customFormat="1" ht="29.25" customHeight="1" x14ac:dyDescent="0.2">
      <c r="A13" s="19">
        <f t="shared" si="2"/>
        <v>4</v>
      </c>
      <c r="B13" s="49" t="s">
        <v>192</v>
      </c>
      <c r="C13" s="22" t="s">
        <v>9</v>
      </c>
      <c r="D13" s="23">
        <v>9</v>
      </c>
      <c r="E13" s="19">
        <v>4</v>
      </c>
      <c r="F13" s="24">
        <v>1</v>
      </c>
      <c r="G13" s="24">
        <f>E13-F13</f>
        <v>3</v>
      </c>
      <c r="H13" s="29">
        <f>I13+J13</f>
        <v>130.5</v>
      </c>
      <c r="I13" s="26">
        <v>41.3</v>
      </c>
      <c r="J13" s="26">
        <v>89.2</v>
      </c>
      <c r="K13" s="27">
        <f t="shared" si="1"/>
        <v>3843225.0000000005</v>
      </c>
      <c r="L13" s="28">
        <v>1743985.06</v>
      </c>
      <c r="M13" s="27">
        <v>1049619.97</v>
      </c>
      <c r="N13" s="27">
        <v>1049619.9700000002</v>
      </c>
      <c r="O13" s="28">
        <v>0</v>
      </c>
      <c r="P13" s="28">
        <v>0</v>
      </c>
      <c r="Q13" s="4"/>
    </row>
    <row r="14" spans="1:17" s="5" customFormat="1" ht="37.5" customHeight="1" x14ac:dyDescent="0.2">
      <c r="A14" s="19">
        <f t="shared" si="2"/>
        <v>5</v>
      </c>
      <c r="B14" s="49" t="s">
        <v>183</v>
      </c>
      <c r="C14" s="22" t="s">
        <v>9</v>
      </c>
      <c r="D14" s="23">
        <v>44</v>
      </c>
      <c r="E14" s="19">
        <f t="shared" si="0"/>
        <v>12</v>
      </c>
      <c r="F14" s="24">
        <v>9</v>
      </c>
      <c r="G14" s="24">
        <v>3</v>
      </c>
      <c r="H14" s="29">
        <v>496.3</v>
      </c>
      <c r="I14" s="26">
        <v>360.9</v>
      </c>
      <c r="J14" s="26">
        <v>135.4</v>
      </c>
      <c r="K14" s="27">
        <f t="shared" si="1"/>
        <v>14616035</v>
      </c>
      <c r="L14" s="28">
        <v>6632488.7699999996</v>
      </c>
      <c r="M14" s="27">
        <v>3991773.11</v>
      </c>
      <c r="N14" s="27">
        <v>3991773.120000001</v>
      </c>
      <c r="O14" s="28">
        <v>0</v>
      </c>
      <c r="P14" s="28">
        <v>0</v>
      </c>
      <c r="Q14" s="4"/>
    </row>
    <row r="15" spans="1:17" s="5" customFormat="1" ht="37.5" customHeight="1" x14ac:dyDescent="0.2">
      <c r="A15" s="19">
        <f t="shared" si="2"/>
        <v>6</v>
      </c>
      <c r="B15" s="49" t="s">
        <v>184</v>
      </c>
      <c r="C15" s="22" t="s">
        <v>9</v>
      </c>
      <c r="D15" s="23">
        <v>6</v>
      </c>
      <c r="E15" s="19">
        <f t="shared" si="0"/>
        <v>1</v>
      </c>
      <c r="F15" s="24">
        <v>0</v>
      </c>
      <c r="G15" s="24">
        <v>1</v>
      </c>
      <c r="H15" s="29">
        <v>31.5</v>
      </c>
      <c r="I15" s="26">
        <v>0</v>
      </c>
      <c r="J15" s="26">
        <v>31.5</v>
      </c>
      <c r="K15" s="27">
        <f t="shared" si="1"/>
        <v>927675</v>
      </c>
      <c r="L15" s="28">
        <v>420961.91</v>
      </c>
      <c r="M15" s="27">
        <v>253356.54</v>
      </c>
      <c r="N15" s="27">
        <v>253356.55</v>
      </c>
      <c r="O15" s="28">
        <v>0</v>
      </c>
      <c r="P15" s="28">
        <v>0</v>
      </c>
      <c r="Q15" s="4"/>
    </row>
    <row r="16" spans="1:17" s="5" customFormat="1" ht="37.5" customHeight="1" x14ac:dyDescent="0.2">
      <c r="A16" s="19">
        <f t="shared" si="2"/>
        <v>7</v>
      </c>
      <c r="B16" s="49" t="s">
        <v>198</v>
      </c>
      <c r="C16" s="22" t="s">
        <v>9</v>
      </c>
      <c r="D16" s="23">
        <v>24</v>
      </c>
      <c r="E16" s="19">
        <v>12</v>
      </c>
      <c r="F16" s="24">
        <v>12</v>
      </c>
      <c r="G16" s="24">
        <f>E16-F16</f>
        <v>0</v>
      </c>
      <c r="H16" s="29">
        <f>I16+J16</f>
        <v>469.3</v>
      </c>
      <c r="I16" s="26">
        <v>469.3</v>
      </c>
      <c r="J16" s="26">
        <v>0</v>
      </c>
      <c r="K16" s="27">
        <f t="shared" si="1"/>
        <v>13820885</v>
      </c>
      <c r="L16" s="28">
        <v>6271664.2699999996</v>
      </c>
      <c r="M16" s="27">
        <v>3774610.36</v>
      </c>
      <c r="N16" s="27">
        <v>3774610.370000001</v>
      </c>
      <c r="O16" s="28">
        <v>0</v>
      </c>
      <c r="P16" s="28">
        <v>0</v>
      </c>
      <c r="Q16" s="4"/>
    </row>
    <row r="17" spans="1:17" s="5" customFormat="1" ht="37.5" customHeight="1" x14ac:dyDescent="0.2">
      <c r="A17" s="19">
        <f t="shared" si="2"/>
        <v>8</v>
      </c>
      <c r="B17" s="49" t="s">
        <v>193</v>
      </c>
      <c r="C17" s="22" t="s">
        <v>9</v>
      </c>
      <c r="D17" s="23">
        <v>1</v>
      </c>
      <c r="E17" s="19">
        <v>1</v>
      </c>
      <c r="F17" s="24">
        <v>1</v>
      </c>
      <c r="G17" s="24">
        <f>E17-F17</f>
        <v>0</v>
      </c>
      <c r="H17" s="29">
        <v>49.3</v>
      </c>
      <c r="I17" s="26">
        <v>49.3</v>
      </c>
      <c r="J17" s="26">
        <v>0</v>
      </c>
      <c r="K17" s="27">
        <f t="shared" si="1"/>
        <v>1451884.9999999998</v>
      </c>
      <c r="L17" s="28">
        <v>658838.80000000005</v>
      </c>
      <c r="M17" s="27">
        <v>396523.1</v>
      </c>
      <c r="N17" s="27">
        <v>396523.09999999986</v>
      </c>
      <c r="O17" s="28">
        <v>0</v>
      </c>
      <c r="P17" s="28">
        <v>0</v>
      </c>
      <c r="Q17" s="4"/>
    </row>
    <row r="18" spans="1:17" s="5" customFormat="1" ht="37.5" customHeight="1" x14ac:dyDescent="0.2">
      <c r="A18" s="19">
        <f t="shared" si="2"/>
        <v>9</v>
      </c>
      <c r="B18" s="49" t="s">
        <v>96</v>
      </c>
      <c r="C18" s="22" t="s">
        <v>9</v>
      </c>
      <c r="D18" s="23">
        <v>19</v>
      </c>
      <c r="E18" s="19">
        <f t="shared" si="0"/>
        <v>9</v>
      </c>
      <c r="F18" s="24">
        <v>9</v>
      </c>
      <c r="G18" s="24">
        <v>0</v>
      </c>
      <c r="H18" s="26">
        <v>291.10000000000002</v>
      </c>
      <c r="I18" s="26">
        <v>291.10000000000002</v>
      </c>
      <c r="J18" s="26">
        <v>0</v>
      </c>
      <c r="K18" s="27">
        <f t="shared" si="1"/>
        <v>8572895</v>
      </c>
      <c r="L18" s="28">
        <v>3890222.6</v>
      </c>
      <c r="M18" s="27">
        <v>2341336.2000000002</v>
      </c>
      <c r="N18" s="27">
        <v>2341336.1999999997</v>
      </c>
      <c r="O18" s="28">
        <v>0</v>
      </c>
      <c r="P18" s="28">
        <v>0</v>
      </c>
      <c r="Q18" s="4"/>
    </row>
    <row r="19" spans="1:17" s="5" customFormat="1" ht="37.5" customHeight="1" x14ac:dyDescent="0.2">
      <c r="A19" s="19">
        <f t="shared" si="2"/>
        <v>10</v>
      </c>
      <c r="B19" s="49" t="s">
        <v>97</v>
      </c>
      <c r="C19" s="22" t="s">
        <v>9</v>
      </c>
      <c r="D19" s="23">
        <v>4</v>
      </c>
      <c r="E19" s="19">
        <f t="shared" si="0"/>
        <v>1</v>
      </c>
      <c r="F19" s="24">
        <v>1</v>
      </c>
      <c r="G19" s="24">
        <v>0</v>
      </c>
      <c r="H19" s="29">
        <v>67.5</v>
      </c>
      <c r="I19" s="26">
        <v>67.5</v>
      </c>
      <c r="J19" s="26">
        <v>0</v>
      </c>
      <c r="K19" s="27">
        <f t="shared" si="1"/>
        <v>1987875.0000000002</v>
      </c>
      <c r="L19" s="28">
        <v>902061.24</v>
      </c>
      <c r="M19" s="27">
        <v>542906.88</v>
      </c>
      <c r="N19" s="27">
        <v>542906.88000000012</v>
      </c>
      <c r="O19" s="28">
        <v>0</v>
      </c>
      <c r="P19" s="28">
        <v>0</v>
      </c>
      <c r="Q19" s="4"/>
    </row>
    <row r="20" spans="1:17" s="5" customFormat="1" ht="38.25" customHeight="1" x14ac:dyDescent="0.2">
      <c r="A20" s="19">
        <f t="shared" si="2"/>
        <v>11</v>
      </c>
      <c r="B20" s="49" t="s">
        <v>194</v>
      </c>
      <c r="C20" s="22" t="s">
        <v>10</v>
      </c>
      <c r="D20" s="23">
        <v>7</v>
      </c>
      <c r="E20" s="19">
        <f t="shared" si="0"/>
        <v>1</v>
      </c>
      <c r="F20" s="24">
        <v>0</v>
      </c>
      <c r="G20" s="24">
        <v>1</v>
      </c>
      <c r="H20" s="29">
        <v>29.4</v>
      </c>
      <c r="I20" s="26">
        <v>0</v>
      </c>
      <c r="J20" s="26">
        <v>29.4</v>
      </c>
      <c r="K20" s="27">
        <f t="shared" si="1"/>
        <v>865830</v>
      </c>
      <c r="L20" s="28">
        <v>392897.78</v>
      </c>
      <c r="M20" s="27">
        <v>236466.11</v>
      </c>
      <c r="N20" s="27">
        <v>236466.11</v>
      </c>
      <c r="O20" s="28">
        <v>0</v>
      </c>
      <c r="P20" s="28">
        <v>0</v>
      </c>
      <c r="Q20" s="4"/>
    </row>
    <row r="21" spans="1:17" s="5" customFormat="1" ht="50.25" customHeight="1" x14ac:dyDescent="0.2">
      <c r="A21" s="19">
        <f t="shared" si="2"/>
        <v>12</v>
      </c>
      <c r="B21" s="49" t="s">
        <v>98</v>
      </c>
      <c r="C21" s="41" t="s">
        <v>93</v>
      </c>
      <c r="D21" s="23">
        <v>1</v>
      </c>
      <c r="E21" s="19">
        <f t="shared" si="0"/>
        <v>1</v>
      </c>
      <c r="F21" s="24">
        <v>0</v>
      </c>
      <c r="G21" s="24">
        <v>1</v>
      </c>
      <c r="H21" s="29">
        <v>48.8</v>
      </c>
      <c r="I21" s="26">
        <v>0</v>
      </c>
      <c r="J21" s="26">
        <v>48.8</v>
      </c>
      <c r="K21" s="27">
        <f t="shared" si="1"/>
        <v>1437160</v>
      </c>
      <c r="L21" s="28">
        <v>652156.86</v>
      </c>
      <c r="M21" s="27">
        <v>392501.57</v>
      </c>
      <c r="N21" s="27">
        <v>392501.56999999995</v>
      </c>
      <c r="O21" s="28">
        <v>0</v>
      </c>
      <c r="P21" s="28">
        <v>0</v>
      </c>
      <c r="Q21" s="4"/>
    </row>
    <row r="22" spans="1:17" s="5" customFormat="1" ht="37.5" customHeight="1" x14ac:dyDescent="0.2">
      <c r="A22" s="19">
        <f>A21+1</f>
        <v>13</v>
      </c>
      <c r="B22" s="49" t="s">
        <v>99</v>
      </c>
      <c r="C22" s="22" t="s">
        <v>10</v>
      </c>
      <c r="D22" s="23">
        <v>4</v>
      </c>
      <c r="E22" s="19">
        <f t="shared" si="0"/>
        <v>1</v>
      </c>
      <c r="F22" s="24">
        <v>1</v>
      </c>
      <c r="G22" s="24">
        <v>0</v>
      </c>
      <c r="H22" s="29">
        <v>65.599999999999994</v>
      </c>
      <c r="I22" s="26">
        <v>65.599999999999994</v>
      </c>
      <c r="J22" s="26">
        <v>0</v>
      </c>
      <c r="K22" s="27">
        <f t="shared" si="1"/>
        <v>1931919.9999999995</v>
      </c>
      <c r="L22" s="28">
        <v>876669.88</v>
      </c>
      <c r="M22" s="27">
        <v>527625.06000000006</v>
      </c>
      <c r="N22" s="27">
        <v>527625.05999999971</v>
      </c>
      <c r="O22" s="28">
        <v>0</v>
      </c>
      <c r="P22" s="28">
        <v>0</v>
      </c>
      <c r="Q22" s="4"/>
    </row>
    <row r="23" spans="1:17" s="5" customFormat="1" ht="37.5" customHeight="1" x14ac:dyDescent="0.2">
      <c r="A23" s="19">
        <f t="shared" si="2"/>
        <v>14</v>
      </c>
      <c r="B23" s="49" t="s">
        <v>155</v>
      </c>
      <c r="C23" s="41" t="s">
        <v>93</v>
      </c>
      <c r="D23" s="23">
        <v>2</v>
      </c>
      <c r="E23" s="19">
        <f t="shared" si="0"/>
        <v>1</v>
      </c>
      <c r="F23" s="24">
        <v>1</v>
      </c>
      <c r="G23" s="24">
        <v>0</v>
      </c>
      <c r="H23" s="29">
        <v>63.2</v>
      </c>
      <c r="I23" s="26">
        <v>63.2</v>
      </c>
      <c r="J23" s="26">
        <v>0</v>
      </c>
      <c r="K23" s="27">
        <f t="shared" si="1"/>
        <v>1861240</v>
      </c>
      <c r="L23" s="28">
        <v>844596.6</v>
      </c>
      <c r="M23" s="27">
        <v>508321.7</v>
      </c>
      <c r="N23" s="27">
        <v>508321.70000000007</v>
      </c>
      <c r="O23" s="28">
        <v>0</v>
      </c>
      <c r="P23" s="28">
        <v>0</v>
      </c>
      <c r="Q23" s="65"/>
    </row>
    <row r="24" spans="1:17" s="5" customFormat="1" ht="37.5" customHeight="1" x14ac:dyDescent="0.2">
      <c r="A24" s="19">
        <f t="shared" si="2"/>
        <v>15</v>
      </c>
      <c r="B24" s="49" t="s">
        <v>195</v>
      </c>
      <c r="C24" s="22" t="s">
        <v>62</v>
      </c>
      <c r="D24" s="23">
        <v>4</v>
      </c>
      <c r="E24" s="19">
        <f t="shared" si="0"/>
        <v>1</v>
      </c>
      <c r="F24" s="24">
        <v>1</v>
      </c>
      <c r="G24" s="24">
        <v>0</v>
      </c>
      <c r="H24" s="29">
        <v>68.3</v>
      </c>
      <c r="I24" s="26">
        <v>68.3</v>
      </c>
      <c r="J24" s="26">
        <v>0</v>
      </c>
      <c r="K24" s="27">
        <f t="shared" si="1"/>
        <v>2011435</v>
      </c>
      <c r="L24" s="28">
        <v>912752.33</v>
      </c>
      <c r="M24" s="27">
        <v>549341.34</v>
      </c>
      <c r="N24" s="27">
        <v>549341.33000000019</v>
      </c>
      <c r="O24" s="28">
        <v>0</v>
      </c>
      <c r="P24" s="28">
        <v>0</v>
      </c>
      <c r="Q24" s="4"/>
    </row>
    <row r="25" spans="1:17" s="5" customFormat="1" ht="37.5" customHeight="1" x14ac:dyDescent="0.2">
      <c r="A25" s="19">
        <f t="shared" si="2"/>
        <v>16</v>
      </c>
      <c r="B25" s="49" t="s">
        <v>48</v>
      </c>
      <c r="C25" s="41" t="s">
        <v>93</v>
      </c>
      <c r="D25" s="23">
        <v>14</v>
      </c>
      <c r="E25" s="19">
        <f t="shared" si="0"/>
        <v>3</v>
      </c>
      <c r="F25" s="24">
        <v>0</v>
      </c>
      <c r="G25" s="24">
        <v>3</v>
      </c>
      <c r="H25" s="29">
        <v>212.9</v>
      </c>
      <c r="I25" s="26">
        <v>0</v>
      </c>
      <c r="J25" s="26">
        <v>212.9</v>
      </c>
      <c r="K25" s="27">
        <f t="shared" si="1"/>
        <v>6269905.0000000009</v>
      </c>
      <c r="L25" s="28">
        <v>2845167.96</v>
      </c>
      <c r="M25" s="27">
        <v>1712368.52</v>
      </c>
      <c r="N25" s="27">
        <v>1712368.5200000005</v>
      </c>
      <c r="O25" s="28">
        <v>0</v>
      </c>
      <c r="P25" s="28">
        <v>0</v>
      </c>
      <c r="Q25" s="4"/>
    </row>
    <row r="26" spans="1:17" s="5" customFormat="1" ht="37.5" customHeight="1" x14ac:dyDescent="0.2">
      <c r="A26" s="19">
        <f t="shared" si="2"/>
        <v>17</v>
      </c>
      <c r="B26" s="49" t="s">
        <v>100</v>
      </c>
      <c r="C26" s="22" t="s">
        <v>62</v>
      </c>
      <c r="D26" s="23">
        <v>4</v>
      </c>
      <c r="E26" s="19">
        <f t="shared" si="0"/>
        <v>1</v>
      </c>
      <c r="F26" s="24">
        <v>1</v>
      </c>
      <c r="G26" s="24">
        <v>0</v>
      </c>
      <c r="H26" s="29">
        <v>66</v>
      </c>
      <c r="I26" s="26">
        <v>66</v>
      </c>
      <c r="J26" s="26">
        <v>0</v>
      </c>
      <c r="K26" s="27">
        <f t="shared" si="1"/>
        <v>1943700</v>
      </c>
      <c r="L26" s="28">
        <v>882015.43</v>
      </c>
      <c r="M26" s="27">
        <v>530842.29</v>
      </c>
      <c r="N26" s="27">
        <v>530842.27999999991</v>
      </c>
      <c r="O26" s="28">
        <v>0</v>
      </c>
      <c r="P26" s="28">
        <v>0</v>
      </c>
      <c r="Q26" s="4"/>
    </row>
    <row r="27" spans="1:17" s="5" customFormat="1" ht="37.5" customHeight="1" x14ac:dyDescent="0.2">
      <c r="A27" s="19">
        <f t="shared" si="2"/>
        <v>18</v>
      </c>
      <c r="B27" s="49" t="s">
        <v>101</v>
      </c>
      <c r="C27" s="41" t="s">
        <v>93</v>
      </c>
      <c r="D27" s="23">
        <v>3</v>
      </c>
      <c r="E27" s="19">
        <f t="shared" si="0"/>
        <v>1</v>
      </c>
      <c r="F27" s="24">
        <v>1</v>
      </c>
      <c r="G27" s="24">
        <v>0</v>
      </c>
      <c r="H27" s="29">
        <v>66.2</v>
      </c>
      <c r="I27" s="26">
        <v>66.2</v>
      </c>
      <c r="J27" s="26">
        <v>0</v>
      </c>
      <c r="K27" s="27">
        <f t="shared" si="1"/>
        <v>1949590.0000000002</v>
      </c>
      <c r="L27" s="28">
        <v>884688.2</v>
      </c>
      <c r="M27" s="27">
        <v>532450.9</v>
      </c>
      <c r="N27" s="27">
        <v>532450.90000000014</v>
      </c>
      <c r="O27" s="28">
        <v>0</v>
      </c>
      <c r="P27" s="28">
        <v>0</v>
      </c>
      <c r="Q27" s="4"/>
    </row>
    <row r="28" spans="1:17" s="5" customFormat="1" ht="37.5" customHeight="1" x14ac:dyDescent="0.2">
      <c r="A28" s="19">
        <f t="shared" si="2"/>
        <v>19</v>
      </c>
      <c r="B28" s="49" t="s">
        <v>102</v>
      </c>
      <c r="C28" s="22" t="s">
        <v>62</v>
      </c>
      <c r="D28" s="23">
        <v>1</v>
      </c>
      <c r="E28" s="19">
        <f t="shared" si="0"/>
        <v>1</v>
      </c>
      <c r="F28" s="24">
        <v>1</v>
      </c>
      <c r="G28" s="24">
        <v>0</v>
      </c>
      <c r="H28" s="29">
        <v>64.2</v>
      </c>
      <c r="I28" s="26">
        <v>64.2</v>
      </c>
      <c r="J28" s="26">
        <v>0</v>
      </c>
      <c r="K28" s="27">
        <f t="shared" si="1"/>
        <v>1890690</v>
      </c>
      <c r="L28" s="28">
        <v>857960.46</v>
      </c>
      <c r="M28" s="27">
        <v>516364.77</v>
      </c>
      <c r="N28" s="27">
        <v>516364.77</v>
      </c>
      <c r="O28" s="28">
        <v>0</v>
      </c>
      <c r="P28" s="28">
        <v>0</v>
      </c>
      <c r="Q28" s="4"/>
    </row>
    <row r="29" spans="1:17" s="5" customFormat="1" ht="37.5" customHeight="1" x14ac:dyDescent="0.2">
      <c r="A29" s="19">
        <f t="shared" si="2"/>
        <v>20</v>
      </c>
      <c r="B29" s="49" t="s">
        <v>103</v>
      </c>
      <c r="C29" s="22" t="s">
        <v>62</v>
      </c>
      <c r="D29" s="23">
        <v>5</v>
      </c>
      <c r="E29" s="19">
        <f t="shared" si="0"/>
        <v>1</v>
      </c>
      <c r="F29" s="24">
        <v>1</v>
      </c>
      <c r="G29" s="24">
        <v>0</v>
      </c>
      <c r="H29" s="29">
        <v>63.9</v>
      </c>
      <c r="I29" s="26">
        <v>63.9</v>
      </c>
      <c r="J29" s="26">
        <v>0</v>
      </c>
      <c r="K29" s="27">
        <f t="shared" si="1"/>
        <v>1881854.9999999998</v>
      </c>
      <c r="L29" s="28">
        <v>853951.3</v>
      </c>
      <c r="M29" s="27">
        <v>513951.85</v>
      </c>
      <c r="N29" s="27">
        <v>513951.84999999986</v>
      </c>
      <c r="O29" s="28">
        <v>0</v>
      </c>
      <c r="P29" s="28">
        <v>0</v>
      </c>
      <c r="Q29" s="4"/>
    </row>
    <row r="30" spans="1:17" s="5" customFormat="1" ht="37.5" customHeight="1" x14ac:dyDescent="0.2">
      <c r="A30" s="19">
        <f t="shared" si="2"/>
        <v>21</v>
      </c>
      <c r="B30" s="49" t="s">
        <v>52</v>
      </c>
      <c r="C30" s="41" t="s">
        <v>93</v>
      </c>
      <c r="D30" s="23">
        <v>6</v>
      </c>
      <c r="E30" s="19">
        <f t="shared" si="0"/>
        <v>2</v>
      </c>
      <c r="F30" s="24">
        <v>2</v>
      </c>
      <c r="G30" s="24">
        <v>0</v>
      </c>
      <c r="H30" s="29">
        <v>119.5</v>
      </c>
      <c r="I30" s="26">
        <v>119.5</v>
      </c>
      <c r="J30" s="26">
        <v>0</v>
      </c>
      <c r="K30" s="27">
        <f t="shared" si="1"/>
        <v>3519275.0000000005</v>
      </c>
      <c r="L30" s="28">
        <v>1596982.48</v>
      </c>
      <c r="M30" s="27">
        <v>961146.26</v>
      </c>
      <c r="N30" s="27">
        <v>961146.26000000024</v>
      </c>
      <c r="O30" s="28">
        <v>0</v>
      </c>
      <c r="P30" s="28">
        <v>0</v>
      </c>
      <c r="Q30" s="4"/>
    </row>
    <row r="31" spans="1:17" s="5" customFormat="1" ht="37.5" customHeight="1" x14ac:dyDescent="0.2">
      <c r="A31" s="19">
        <f t="shared" si="2"/>
        <v>22</v>
      </c>
      <c r="B31" s="49" t="s">
        <v>135</v>
      </c>
      <c r="C31" s="41" t="s">
        <v>93</v>
      </c>
      <c r="D31" s="23">
        <v>6</v>
      </c>
      <c r="E31" s="19">
        <f t="shared" si="0"/>
        <v>1</v>
      </c>
      <c r="F31" s="24">
        <v>1</v>
      </c>
      <c r="G31" s="24">
        <v>0</v>
      </c>
      <c r="H31" s="29">
        <v>64.099999999999994</v>
      </c>
      <c r="I31" s="26">
        <v>64.099999999999994</v>
      </c>
      <c r="J31" s="26">
        <v>0</v>
      </c>
      <c r="K31" s="27">
        <f t="shared" si="1"/>
        <v>1887745</v>
      </c>
      <c r="L31" s="28">
        <v>856624.08</v>
      </c>
      <c r="M31" s="27">
        <v>515560.46</v>
      </c>
      <c r="N31" s="27">
        <v>515560.45999999985</v>
      </c>
      <c r="O31" s="28">
        <v>0</v>
      </c>
      <c r="P31" s="28">
        <v>0</v>
      </c>
      <c r="Q31" s="4"/>
    </row>
    <row r="32" spans="1:17" s="5" customFormat="1" ht="37.5" customHeight="1" x14ac:dyDescent="0.2">
      <c r="A32" s="19">
        <f t="shared" si="2"/>
        <v>23</v>
      </c>
      <c r="B32" s="49" t="s">
        <v>136</v>
      </c>
      <c r="C32" s="22" t="s">
        <v>62</v>
      </c>
      <c r="D32" s="23">
        <v>2</v>
      </c>
      <c r="E32" s="19">
        <f t="shared" si="0"/>
        <v>1</v>
      </c>
      <c r="F32" s="24">
        <v>1</v>
      </c>
      <c r="G32" s="24">
        <v>0</v>
      </c>
      <c r="H32" s="29">
        <v>60.2</v>
      </c>
      <c r="I32" s="26">
        <v>60.2</v>
      </c>
      <c r="J32" s="26">
        <v>0</v>
      </c>
      <c r="K32" s="27">
        <f t="shared" si="1"/>
        <v>1772890</v>
      </c>
      <c r="L32" s="28">
        <v>804504.98</v>
      </c>
      <c r="M32" s="27">
        <v>484192.51</v>
      </c>
      <c r="N32" s="27">
        <v>484192.51</v>
      </c>
      <c r="O32" s="28">
        <v>0</v>
      </c>
      <c r="P32" s="28">
        <v>0</v>
      </c>
      <c r="Q32" s="4"/>
    </row>
    <row r="33" spans="1:18" s="5" customFormat="1" ht="41.25" customHeight="1" x14ac:dyDescent="0.2">
      <c r="A33" s="19">
        <f t="shared" si="2"/>
        <v>24</v>
      </c>
      <c r="B33" s="49" t="s">
        <v>137</v>
      </c>
      <c r="C33" s="22" t="s">
        <v>62</v>
      </c>
      <c r="D33" s="23">
        <v>1</v>
      </c>
      <c r="E33" s="19">
        <f t="shared" si="0"/>
        <v>1</v>
      </c>
      <c r="F33" s="24">
        <v>1</v>
      </c>
      <c r="G33" s="24">
        <v>0</v>
      </c>
      <c r="H33" s="29">
        <v>54.5</v>
      </c>
      <c r="I33" s="26">
        <v>54.5</v>
      </c>
      <c r="J33" s="26">
        <v>0</v>
      </c>
      <c r="K33" s="27">
        <f t="shared" si="1"/>
        <v>1605025</v>
      </c>
      <c r="L33" s="28">
        <v>728330.92</v>
      </c>
      <c r="M33" s="27">
        <v>438347.04</v>
      </c>
      <c r="N33" s="27">
        <v>438347.03999999992</v>
      </c>
      <c r="O33" s="28">
        <v>0</v>
      </c>
      <c r="P33" s="28">
        <v>0</v>
      </c>
      <c r="Q33" s="4"/>
    </row>
    <row r="34" spans="1:18" s="5" customFormat="1" ht="40.5" customHeight="1" x14ac:dyDescent="0.2">
      <c r="A34" s="19">
        <f t="shared" si="2"/>
        <v>25</v>
      </c>
      <c r="B34" s="49" t="s">
        <v>158</v>
      </c>
      <c r="C34" s="41" t="s">
        <v>93</v>
      </c>
      <c r="D34" s="23">
        <v>2</v>
      </c>
      <c r="E34" s="19">
        <f t="shared" si="0"/>
        <v>1</v>
      </c>
      <c r="F34" s="24">
        <v>1</v>
      </c>
      <c r="G34" s="24">
        <v>0</v>
      </c>
      <c r="H34" s="29">
        <v>65.900000000000006</v>
      </c>
      <c r="I34" s="26">
        <v>65.900000000000006</v>
      </c>
      <c r="J34" s="26">
        <v>0</v>
      </c>
      <c r="K34" s="27">
        <f t="shared" si="1"/>
        <v>1940755.0000000002</v>
      </c>
      <c r="L34" s="28">
        <v>880679.04</v>
      </c>
      <c r="M34" s="27">
        <v>530037.98</v>
      </c>
      <c r="N34" s="27">
        <v>530037.98000000021</v>
      </c>
      <c r="O34" s="28">
        <v>0</v>
      </c>
      <c r="P34" s="28">
        <v>0</v>
      </c>
      <c r="Q34" s="4"/>
    </row>
    <row r="35" spans="1:18" s="5" customFormat="1" ht="40.5" customHeight="1" x14ac:dyDescent="0.2">
      <c r="A35" s="19">
        <f>A34+1</f>
        <v>26</v>
      </c>
      <c r="B35" s="49" t="s">
        <v>159</v>
      </c>
      <c r="C35" s="41" t="s">
        <v>93</v>
      </c>
      <c r="D35" s="23">
        <v>8</v>
      </c>
      <c r="E35" s="19">
        <f t="shared" si="0"/>
        <v>1</v>
      </c>
      <c r="F35" s="24">
        <v>0</v>
      </c>
      <c r="G35" s="24">
        <v>1</v>
      </c>
      <c r="H35" s="29">
        <v>65</v>
      </c>
      <c r="I35" s="26">
        <v>0</v>
      </c>
      <c r="J35" s="26">
        <v>65</v>
      </c>
      <c r="K35" s="27">
        <f t="shared" si="1"/>
        <v>1914250</v>
      </c>
      <c r="L35" s="50">
        <v>868651.56</v>
      </c>
      <c r="M35" s="51">
        <v>522799.22</v>
      </c>
      <c r="N35" s="27">
        <v>522799.22</v>
      </c>
      <c r="O35" s="28">
        <v>0</v>
      </c>
      <c r="P35" s="17">
        <v>0</v>
      </c>
      <c r="Q35" s="4"/>
    </row>
    <row r="36" spans="1:18" s="5" customFormat="1" ht="40.5" customHeight="1" x14ac:dyDescent="0.2">
      <c r="A36" s="19">
        <f t="shared" si="2"/>
        <v>27</v>
      </c>
      <c r="B36" s="49" t="s">
        <v>66</v>
      </c>
      <c r="C36" s="41" t="s">
        <v>93</v>
      </c>
      <c r="D36" s="23">
        <v>8</v>
      </c>
      <c r="E36" s="19">
        <v>2</v>
      </c>
      <c r="F36" s="24">
        <v>1</v>
      </c>
      <c r="G36" s="24">
        <v>1</v>
      </c>
      <c r="H36" s="29">
        <f>I36+J36</f>
        <v>118.4</v>
      </c>
      <c r="I36" s="26">
        <v>67.3</v>
      </c>
      <c r="J36" s="26">
        <v>51.1</v>
      </c>
      <c r="K36" s="27">
        <f t="shared" si="1"/>
        <v>3486880</v>
      </c>
      <c r="L36" s="50">
        <v>1356432.82</v>
      </c>
      <c r="M36" s="67">
        <v>816371.09</v>
      </c>
      <c r="N36" s="27">
        <v>1314076.0900000001</v>
      </c>
      <c r="O36" s="28">
        <v>0</v>
      </c>
      <c r="P36" s="17">
        <v>0</v>
      </c>
      <c r="Q36" s="71">
        <f>L39+M39+N39</f>
        <v>111708562.00000001</v>
      </c>
    </row>
    <row r="37" spans="1:18" s="5" customFormat="1" ht="42" customHeight="1" x14ac:dyDescent="0.2">
      <c r="A37" s="19">
        <f t="shared" si="2"/>
        <v>28</v>
      </c>
      <c r="B37" s="49" t="s">
        <v>160</v>
      </c>
      <c r="C37" s="41" t="s">
        <v>93</v>
      </c>
      <c r="D37" s="23">
        <v>4</v>
      </c>
      <c r="E37" s="19">
        <f t="shared" si="0"/>
        <v>1</v>
      </c>
      <c r="F37" s="24">
        <v>0</v>
      </c>
      <c r="G37" s="24">
        <v>1</v>
      </c>
      <c r="H37" s="25">
        <v>50.8</v>
      </c>
      <c r="I37" s="26">
        <v>0</v>
      </c>
      <c r="J37" s="26">
        <v>50.8</v>
      </c>
      <c r="K37" s="27">
        <f t="shared" si="1"/>
        <v>1496060</v>
      </c>
      <c r="L37" s="28">
        <v>678884.6</v>
      </c>
      <c r="M37" s="27">
        <v>408587.7</v>
      </c>
      <c r="N37" s="27">
        <v>408587.70000000007</v>
      </c>
      <c r="O37" s="28">
        <v>0</v>
      </c>
      <c r="P37" s="28">
        <v>0</v>
      </c>
      <c r="Q37" s="39"/>
      <c r="R37" s="40"/>
    </row>
    <row r="38" spans="1:18" s="5" customFormat="1" ht="54.75" customHeight="1" x14ac:dyDescent="0.2">
      <c r="A38" s="19">
        <f t="shared" si="2"/>
        <v>29</v>
      </c>
      <c r="B38" s="49" t="s">
        <v>157</v>
      </c>
      <c r="C38" s="41" t="s">
        <v>93</v>
      </c>
      <c r="D38" s="23">
        <v>9</v>
      </c>
      <c r="E38" s="19">
        <v>1</v>
      </c>
      <c r="F38" s="24">
        <v>1</v>
      </c>
      <c r="G38" s="24">
        <v>0</v>
      </c>
      <c r="H38" s="29">
        <v>68.2</v>
      </c>
      <c r="I38" s="26">
        <v>68.2</v>
      </c>
      <c r="J38" s="26">
        <v>0</v>
      </c>
      <c r="K38" s="27">
        <f t="shared" si="1"/>
        <v>2008490</v>
      </c>
      <c r="L38" s="28">
        <v>911415.95</v>
      </c>
      <c r="M38" s="27">
        <v>548537.03</v>
      </c>
      <c r="N38" s="27">
        <v>548537.02</v>
      </c>
      <c r="O38" s="28">
        <v>0</v>
      </c>
      <c r="P38" s="17">
        <v>0</v>
      </c>
      <c r="Q38" s="80"/>
    </row>
    <row r="39" spans="1:18" s="9" customFormat="1" ht="36" customHeight="1" x14ac:dyDescent="0.2">
      <c r="A39" s="30"/>
      <c r="B39" s="52" t="s">
        <v>146</v>
      </c>
      <c r="C39" s="31"/>
      <c r="D39" s="32">
        <f t="shared" ref="D39:J39" si="3">SUM(D10:D38)</f>
        <v>266</v>
      </c>
      <c r="E39" s="32">
        <f t="shared" si="3"/>
        <v>88</v>
      </c>
      <c r="F39" s="32">
        <f t="shared" si="3"/>
        <v>68</v>
      </c>
      <c r="G39" s="32">
        <f t="shared" si="3"/>
        <v>20</v>
      </c>
      <c r="H39" s="12">
        <f t="shared" si="3"/>
        <v>3793.16</v>
      </c>
      <c r="I39" s="12">
        <f t="shared" si="3"/>
        <v>2982.7599999999993</v>
      </c>
      <c r="J39" s="12">
        <f t="shared" si="3"/>
        <v>810.4</v>
      </c>
      <c r="K39" s="12">
        <f>SUM(K10:K38)</f>
        <v>111708562</v>
      </c>
      <c r="L39" s="12">
        <f>SUM(L10:L38)</f>
        <v>50465448.300000004</v>
      </c>
      <c r="M39" s="12">
        <f>SUM(M10:M38)</f>
        <v>30372704.349999994</v>
      </c>
      <c r="N39" s="12">
        <f>SUM(N10:N38)</f>
        <v>30870409.350000005</v>
      </c>
      <c r="O39" s="12">
        <v>72177318</v>
      </c>
      <c r="P39" s="34">
        <v>0</v>
      </c>
      <c r="Q39" s="78"/>
    </row>
    <row r="40" spans="1:18" s="5" customFormat="1" ht="18" customHeight="1" x14ac:dyDescent="0.2">
      <c r="A40" s="155" t="s">
        <v>145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7"/>
    </row>
    <row r="41" spans="1:18" s="5" customFormat="1" ht="39" customHeight="1" x14ac:dyDescent="0.2">
      <c r="A41" s="98">
        <v>1</v>
      </c>
      <c r="B41" s="99" t="s">
        <v>12</v>
      </c>
      <c r="C41" s="41" t="s">
        <v>93</v>
      </c>
      <c r="D41" s="100">
        <v>13</v>
      </c>
      <c r="E41" s="101">
        <f>F41+G41</f>
        <v>4</v>
      </c>
      <c r="F41" s="101">
        <v>1</v>
      </c>
      <c r="G41" s="101">
        <v>3</v>
      </c>
      <c r="H41" s="102">
        <f>I41+J41</f>
        <v>179.8</v>
      </c>
      <c r="I41" s="103">
        <v>67.099999999999994</v>
      </c>
      <c r="J41" s="103">
        <v>112.7</v>
      </c>
      <c r="K41" s="104">
        <f>H41*31215</f>
        <v>5612457</v>
      </c>
      <c r="L41" s="105">
        <v>2305181.88</v>
      </c>
      <c r="M41" s="105">
        <v>946381.01</v>
      </c>
      <c r="N41" s="105">
        <f>K41-L41-M41</f>
        <v>2360894.1100000003</v>
      </c>
      <c r="O41" s="104">
        <v>0</v>
      </c>
      <c r="P41" s="106">
        <v>0</v>
      </c>
      <c r="Q41" s="40"/>
    </row>
    <row r="42" spans="1:18" s="5" customFormat="1" ht="42.75" customHeight="1" x14ac:dyDescent="0.2">
      <c r="A42" s="98">
        <f>A41+1</f>
        <v>2</v>
      </c>
      <c r="B42" s="99" t="s">
        <v>13</v>
      </c>
      <c r="C42" s="41" t="s">
        <v>10</v>
      </c>
      <c r="D42" s="100">
        <v>189</v>
      </c>
      <c r="E42" s="101">
        <f t="shared" ref="E42:E96" si="4">F42+G42</f>
        <v>78</v>
      </c>
      <c r="F42" s="101">
        <v>69</v>
      </c>
      <c r="G42" s="101">
        <v>9</v>
      </c>
      <c r="H42" s="102">
        <f t="shared" ref="H42:H96" si="5">I42+J42</f>
        <v>3480.7000000000003</v>
      </c>
      <c r="I42" s="103">
        <v>3024.4</v>
      </c>
      <c r="J42" s="103">
        <v>456.3</v>
      </c>
      <c r="K42" s="104">
        <v>108650050.50000001</v>
      </c>
      <c r="L42" s="105">
        <v>44625398.119999997</v>
      </c>
      <c r="M42" s="105">
        <v>32012326.190000009</v>
      </c>
      <c r="N42" s="105">
        <f t="shared" ref="N42:N96" si="6">K42-L42-M42</f>
        <v>32012326.190000009</v>
      </c>
      <c r="O42" s="104">
        <v>0</v>
      </c>
      <c r="P42" s="106">
        <v>0</v>
      </c>
      <c r="Q42" s="5" t="s">
        <v>209</v>
      </c>
    </row>
    <row r="43" spans="1:18" s="5" customFormat="1" ht="39" customHeight="1" x14ac:dyDescent="0.2">
      <c r="A43" s="98">
        <f t="shared" ref="A43:A94" si="7">A42+1</f>
        <v>3</v>
      </c>
      <c r="B43" s="99" t="s">
        <v>14</v>
      </c>
      <c r="C43" s="41" t="s">
        <v>10</v>
      </c>
      <c r="D43" s="100">
        <v>66</v>
      </c>
      <c r="E43" s="101">
        <f t="shared" si="4"/>
        <v>23</v>
      </c>
      <c r="F43" s="101">
        <v>13</v>
      </c>
      <c r="G43" s="101">
        <v>10</v>
      </c>
      <c r="H43" s="102">
        <f t="shared" si="5"/>
        <v>953.85</v>
      </c>
      <c r="I43" s="103">
        <v>486.6</v>
      </c>
      <c r="J43" s="103">
        <v>467.25</v>
      </c>
      <c r="K43" s="104">
        <v>29774427.75</v>
      </c>
      <c r="L43" s="105">
        <v>12221694.859999999</v>
      </c>
      <c r="M43" s="105">
        <v>8767314.0999999996</v>
      </c>
      <c r="N43" s="105">
        <f t="shared" si="6"/>
        <v>8785418.790000001</v>
      </c>
      <c r="O43" s="104">
        <v>0</v>
      </c>
      <c r="P43" s="106">
        <v>0</v>
      </c>
      <c r="Q43" s="13"/>
    </row>
    <row r="44" spans="1:18" s="5" customFormat="1" ht="39" customHeight="1" x14ac:dyDescent="0.2">
      <c r="A44" s="98">
        <f t="shared" si="7"/>
        <v>4</v>
      </c>
      <c r="B44" s="99" t="s">
        <v>15</v>
      </c>
      <c r="C44" s="41" t="s">
        <v>10</v>
      </c>
      <c r="D44" s="100">
        <v>64</v>
      </c>
      <c r="E44" s="101">
        <f t="shared" si="4"/>
        <v>24</v>
      </c>
      <c r="F44" s="101">
        <v>17</v>
      </c>
      <c r="G44" s="101">
        <v>7</v>
      </c>
      <c r="H44" s="102">
        <f t="shared" si="5"/>
        <v>1047.7</v>
      </c>
      <c r="I44" s="103">
        <v>731</v>
      </c>
      <c r="J44" s="103">
        <v>316.70000000000005</v>
      </c>
      <c r="K44" s="104">
        <v>32703955.5</v>
      </c>
      <c r="L44" s="105">
        <v>13432364.07</v>
      </c>
      <c r="M44" s="105">
        <v>9635795.7100000009</v>
      </c>
      <c r="N44" s="105">
        <f t="shared" si="6"/>
        <v>9635795.7199999988</v>
      </c>
      <c r="O44" s="104">
        <v>0</v>
      </c>
      <c r="P44" s="106">
        <v>0</v>
      </c>
    </row>
    <row r="45" spans="1:18" s="5" customFormat="1" ht="39" customHeight="1" x14ac:dyDescent="0.2">
      <c r="A45" s="98">
        <f t="shared" si="7"/>
        <v>5</v>
      </c>
      <c r="B45" s="99" t="s">
        <v>196</v>
      </c>
      <c r="C45" s="41" t="s">
        <v>10</v>
      </c>
      <c r="D45" s="100">
        <v>15</v>
      </c>
      <c r="E45" s="101">
        <f t="shared" si="4"/>
        <v>7</v>
      </c>
      <c r="F45" s="101">
        <v>7</v>
      </c>
      <c r="G45" s="101">
        <v>0</v>
      </c>
      <c r="H45" s="102">
        <f t="shared" si="5"/>
        <v>366.8</v>
      </c>
      <c r="I45" s="103">
        <v>366.8</v>
      </c>
      <c r="J45" s="103">
        <v>0</v>
      </c>
      <c r="K45" s="104">
        <v>11449662</v>
      </c>
      <c r="L45" s="105">
        <v>4702673.6100000003</v>
      </c>
      <c r="M45" s="105">
        <v>3373494.19</v>
      </c>
      <c r="N45" s="105">
        <f t="shared" si="6"/>
        <v>3373494.1999999997</v>
      </c>
      <c r="O45" s="104">
        <v>0</v>
      </c>
      <c r="P45" s="106">
        <v>0</v>
      </c>
    </row>
    <row r="46" spans="1:18" s="5" customFormat="1" ht="65.25" customHeight="1" x14ac:dyDescent="0.2">
      <c r="A46" s="98">
        <f t="shared" si="7"/>
        <v>6</v>
      </c>
      <c r="B46" s="99" t="s">
        <v>16</v>
      </c>
      <c r="C46" s="41" t="s">
        <v>10</v>
      </c>
      <c r="D46" s="100">
        <v>23</v>
      </c>
      <c r="E46" s="101">
        <f t="shared" si="4"/>
        <v>7</v>
      </c>
      <c r="F46" s="101">
        <v>6</v>
      </c>
      <c r="G46" s="101">
        <v>1</v>
      </c>
      <c r="H46" s="102">
        <f t="shared" si="5"/>
        <v>375.9</v>
      </c>
      <c r="I46" s="103">
        <v>309.2</v>
      </c>
      <c r="J46" s="103">
        <v>66.7</v>
      </c>
      <c r="K46" s="104">
        <v>11733718.5</v>
      </c>
      <c r="L46" s="105">
        <v>4819343</v>
      </c>
      <c r="M46" s="105">
        <v>3457187.75</v>
      </c>
      <c r="N46" s="105">
        <f t="shared" si="6"/>
        <v>3457187.75</v>
      </c>
      <c r="O46" s="104">
        <v>0</v>
      </c>
      <c r="P46" s="106">
        <v>0</v>
      </c>
    </row>
    <row r="47" spans="1:18" s="5" customFormat="1" ht="52.5" customHeight="1" x14ac:dyDescent="0.2">
      <c r="A47" s="98">
        <f>A46+1</f>
        <v>7</v>
      </c>
      <c r="B47" s="99" t="s">
        <v>17</v>
      </c>
      <c r="C47" s="41" t="s">
        <v>10</v>
      </c>
      <c r="D47" s="100">
        <v>71</v>
      </c>
      <c r="E47" s="101">
        <f t="shared" si="4"/>
        <v>28</v>
      </c>
      <c r="F47" s="101">
        <v>20</v>
      </c>
      <c r="G47" s="101">
        <v>8</v>
      </c>
      <c r="H47" s="102">
        <f t="shared" si="5"/>
        <v>1182.3000000000002</v>
      </c>
      <c r="I47" s="103">
        <v>851.5</v>
      </c>
      <c r="J47" s="103">
        <v>330.80000000000007</v>
      </c>
      <c r="K47" s="104">
        <v>36905494.500000007</v>
      </c>
      <c r="L47" s="105">
        <v>15278560.9</v>
      </c>
      <c r="M47" s="105">
        <v>10960177.300000001</v>
      </c>
      <c r="N47" s="105">
        <f t="shared" si="6"/>
        <v>10666756.300000008</v>
      </c>
      <c r="O47" s="104">
        <v>0</v>
      </c>
      <c r="P47" s="106">
        <v>0</v>
      </c>
      <c r="Q47" s="13"/>
    </row>
    <row r="48" spans="1:18" s="5" customFormat="1" ht="39" customHeight="1" x14ac:dyDescent="0.2">
      <c r="A48" s="98">
        <f>A47+1</f>
        <v>8</v>
      </c>
      <c r="B48" s="99" t="s">
        <v>197</v>
      </c>
      <c r="C48" s="41" t="s">
        <v>93</v>
      </c>
      <c r="D48" s="100">
        <v>12</v>
      </c>
      <c r="E48" s="101">
        <f t="shared" si="4"/>
        <v>10</v>
      </c>
      <c r="F48" s="101">
        <v>9</v>
      </c>
      <c r="G48" s="101">
        <v>1</v>
      </c>
      <c r="H48" s="102">
        <f t="shared" si="5"/>
        <v>310.10000000000002</v>
      </c>
      <c r="I48" s="103">
        <v>283.10000000000002</v>
      </c>
      <c r="J48" s="103">
        <v>27</v>
      </c>
      <c r="K48" s="104">
        <v>9679771.5</v>
      </c>
      <c r="L48" s="105">
        <v>3975733.61</v>
      </c>
      <c r="M48" s="105">
        <v>2852018.94</v>
      </c>
      <c r="N48" s="105">
        <f t="shared" si="6"/>
        <v>2852018.9500000007</v>
      </c>
      <c r="O48" s="104">
        <v>0</v>
      </c>
      <c r="P48" s="106">
        <v>0</v>
      </c>
      <c r="Q48" s="13"/>
    </row>
    <row r="49" spans="1:20" s="5" customFormat="1" ht="39" customHeight="1" x14ac:dyDescent="0.2">
      <c r="A49" s="98">
        <f t="shared" si="7"/>
        <v>9</v>
      </c>
      <c r="B49" s="99" t="s">
        <v>19</v>
      </c>
      <c r="C49" s="41" t="s">
        <v>62</v>
      </c>
      <c r="D49" s="100">
        <v>12</v>
      </c>
      <c r="E49" s="101">
        <f t="shared" si="4"/>
        <v>5</v>
      </c>
      <c r="F49" s="101">
        <v>1</v>
      </c>
      <c r="G49" s="101">
        <v>4</v>
      </c>
      <c r="H49" s="102">
        <f t="shared" si="5"/>
        <v>212.6</v>
      </c>
      <c r="I49" s="103">
        <v>50.1</v>
      </c>
      <c r="J49" s="103">
        <v>162.5</v>
      </c>
      <c r="K49" s="104">
        <v>6636309</v>
      </c>
      <c r="L49" s="105">
        <v>2725704.5</v>
      </c>
      <c r="M49" s="105">
        <v>1955302.25</v>
      </c>
      <c r="N49" s="105">
        <f t="shared" si="6"/>
        <v>1955302.25</v>
      </c>
      <c r="O49" s="104">
        <v>0</v>
      </c>
      <c r="P49" s="106">
        <v>0</v>
      </c>
      <c r="Q49" s="13"/>
    </row>
    <row r="50" spans="1:20" s="5" customFormat="1" ht="39" customHeight="1" x14ac:dyDescent="0.2">
      <c r="A50" s="98">
        <f t="shared" si="7"/>
        <v>10</v>
      </c>
      <c r="B50" s="99" t="s">
        <v>20</v>
      </c>
      <c r="C50" s="41" t="s">
        <v>10</v>
      </c>
      <c r="D50" s="100">
        <v>5</v>
      </c>
      <c r="E50" s="101">
        <f t="shared" si="4"/>
        <v>2</v>
      </c>
      <c r="F50" s="101">
        <v>2</v>
      </c>
      <c r="G50" s="101">
        <v>0</v>
      </c>
      <c r="H50" s="102">
        <f t="shared" si="5"/>
        <v>59.4</v>
      </c>
      <c r="I50" s="103">
        <v>59.4</v>
      </c>
      <c r="J50" s="103">
        <v>0</v>
      </c>
      <c r="K50" s="104">
        <v>1854171</v>
      </c>
      <c r="L50" s="105">
        <v>758992.03</v>
      </c>
      <c r="M50" s="105">
        <v>544467.99</v>
      </c>
      <c r="N50" s="105">
        <f t="shared" si="6"/>
        <v>550710.98</v>
      </c>
      <c r="O50" s="104">
        <v>0</v>
      </c>
      <c r="P50" s="106">
        <v>0</v>
      </c>
      <c r="Q50" s="13"/>
    </row>
    <row r="51" spans="1:20" s="5" customFormat="1" ht="39" customHeight="1" x14ac:dyDescent="0.2">
      <c r="A51" s="98">
        <f t="shared" si="7"/>
        <v>11</v>
      </c>
      <c r="B51" s="99" t="s">
        <v>21</v>
      </c>
      <c r="C51" s="41" t="s">
        <v>93</v>
      </c>
      <c r="D51" s="100">
        <v>5</v>
      </c>
      <c r="E51" s="101">
        <f t="shared" si="4"/>
        <v>2</v>
      </c>
      <c r="F51" s="101">
        <v>2</v>
      </c>
      <c r="G51" s="101">
        <v>0</v>
      </c>
      <c r="H51" s="102">
        <f t="shared" si="5"/>
        <v>65</v>
      </c>
      <c r="I51" s="103">
        <v>65</v>
      </c>
      <c r="J51" s="103">
        <v>0</v>
      </c>
      <c r="K51" s="104">
        <v>2028975</v>
      </c>
      <c r="L51" s="105">
        <v>833352.74</v>
      </c>
      <c r="M51" s="105">
        <v>597811.13</v>
      </c>
      <c r="N51" s="105">
        <f t="shared" si="6"/>
        <v>597811.13</v>
      </c>
      <c r="O51" s="104">
        <v>0</v>
      </c>
      <c r="P51" s="106">
        <v>0</v>
      </c>
      <c r="Q51" s="13"/>
    </row>
    <row r="52" spans="1:20" s="5" customFormat="1" ht="39" customHeight="1" x14ac:dyDescent="0.2">
      <c r="A52" s="98">
        <f t="shared" si="7"/>
        <v>12</v>
      </c>
      <c r="B52" s="99" t="s">
        <v>22</v>
      </c>
      <c r="C52" s="41" t="s">
        <v>93</v>
      </c>
      <c r="D52" s="100">
        <v>35</v>
      </c>
      <c r="E52" s="101">
        <f t="shared" si="4"/>
        <v>12</v>
      </c>
      <c r="F52" s="101">
        <v>11</v>
      </c>
      <c r="G52" s="101">
        <v>1</v>
      </c>
      <c r="H52" s="102">
        <f t="shared" si="5"/>
        <v>502.90000000000003</v>
      </c>
      <c r="I52" s="103">
        <v>461.8</v>
      </c>
      <c r="J52" s="103">
        <v>41.1</v>
      </c>
      <c r="K52" s="104">
        <v>15698023.500000002</v>
      </c>
      <c r="L52" s="105">
        <v>6447586.04</v>
      </c>
      <c r="M52" s="105">
        <v>4625218.7300000004</v>
      </c>
      <c r="N52" s="105">
        <f t="shared" si="6"/>
        <v>4625218.7300000004</v>
      </c>
      <c r="O52" s="104">
        <v>0</v>
      </c>
      <c r="P52" s="106">
        <v>0</v>
      </c>
      <c r="Q52" s="13"/>
    </row>
    <row r="53" spans="1:20" s="5" customFormat="1" ht="39" customHeight="1" x14ac:dyDescent="0.2">
      <c r="A53" s="98">
        <f t="shared" si="7"/>
        <v>13</v>
      </c>
      <c r="B53" s="99" t="s">
        <v>23</v>
      </c>
      <c r="C53" s="41" t="s">
        <v>10</v>
      </c>
      <c r="D53" s="100">
        <v>13</v>
      </c>
      <c r="E53" s="101">
        <f t="shared" si="4"/>
        <v>3</v>
      </c>
      <c r="F53" s="101">
        <v>0</v>
      </c>
      <c r="G53" s="101">
        <v>3</v>
      </c>
      <c r="H53" s="102">
        <f t="shared" si="5"/>
        <v>144.1</v>
      </c>
      <c r="I53" s="103">
        <v>32.9</v>
      </c>
      <c r="J53" s="103">
        <v>111.2</v>
      </c>
      <c r="K53" s="104">
        <v>4498081.5</v>
      </c>
      <c r="L53" s="105">
        <v>1453880.01</v>
      </c>
      <c r="M53" s="105">
        <v>1042950.5</v>
      </c>
      <c r="N53" s="105">
        <f t="shared" si="6"/>
        <v>2001250.9900000002</v>
      </c>
      <c r="O53" s="104">
        <v>0</v>
      </c>
      <c r="P53" s="106">
        <v>0</v>
      </c>
      <c r="Q53" s="13"/>
    </row>
    <row r="54" spans="1:20" s="5" customFormat="1" ht="39" customHeight="1" x14ac:dyDescent="0.2">
      <c r="A54" s="98">
        <f t="shared" si="7"/>
        <v>14</v>
      </c>
      <c r="B54" s="99" t="s">
        <v>24</v>
      </c>
      <c r="C54" s="41" t="s">
        <v>10</v>
      </c>
      <c r="D54" s="100">
        <v>18</v>
      </c>
      <c r="E54" s="101">
        <f t="shared" si="4"/>
        <v>6</v>
      </c>
      <c r="F54" s="101">
        <v>4</v>
      </c>
      <c r="G54" s="101">
        <v>2</v>
      </c>
      <c r="H54" s="102">
        <f t="shared" si="5"/>
        <v>217.5</v>
      </c>
      <c r="I54" s="103">
        <v>146.1</v>
      </c>
      <c r="J54" s="103">
        <v>71.400000000000006</v>
      </c>
      <c r="K54" s="104">
        <v>6789262.5</v>
      </c>
      <c r="L54" s="105">
        <v>2788526.46</v>
      </c>
      <c r="M54" s="105">
        <v>2000368</v>
      </c>
      <c r="N54" s="105">
        <f t="shared" si="6"/>
        <v>2000368.04</v>
      </c>
      <c r="O54" s="104">
        <v>0</v>
      </c>
      <c r="P54" s="106">
        <v>0</v>
      </c>
      <c r="Q54" s="13"/>
    </row>
    <row r="55" spans="1:20" s="5" customFormat="1" ht="39" customHeight="1" x14ac:dyDescent="0.2">
      <c r="A55" s="98">
        <f t="shared" si="7"/>
        <v>15</v>
      </c>
      <c r="B55" s="99" t="s">
        <v>25</v>
      </c>
      <c r="C55" s="41" t="s">
        <v>10</v>
      </c>
      <c r="D55" s="100">
        <v>41</v>
      </c>
      <c r="E55" s="101">
        <f t="shared" si="4"/>
        <v>16</v>
      </c>
      <c r="F55" s="101">
        <v>12</v>
      </c>
      <c r="G55" s="101">
        <v>4</v>
      </c>
      <c r="H55" s="102">
        <f t="shared" si="5"/>
        <v>818.3</v>
      </c>
      <c r="I55" s="103">
        <v>627.4</v>
      </c>
      <c r="J55" s="103">
        <v>190.9</v>
      </c>
      <c r="K55" s="104">
        <v>25543234.5</v>
      </c>
      <c r="L55" s="105">
        <v>10491269.91</v>
      </c>
      <c r="M55" s="105">
        <v>7525982.2999999998</v>
      </c>
      <c r="N55" s="105">
        <f t="shared" si="6"/>
        <v>7525982.29</v>
      </c>
      <c r="O55" s="104">
        <v>0</v>
      </c>
      <c r="P55" s="106">
        <v>0</v>
      </c>
    </row>
    <row r="56" spans="1:20" s="5" customFormat="1" ht="39" customHeight="1" x14ac:dyDescent="0.2">
      <c r="A56" s="98">
        <f t="shared" si="7"/>
        <v>16</v>
      </c>
      <c r="B56" s="99" t="s">
        <v>86</v>
      </c>
      <c r="C56" s="41" t="s">
        <v>10</v>
      </c>
      <c r="D56" s="100">
        <v>30</v>
      </c>
      <c r="E56" s="101">
        <f t="shared" si="4"/>
        <v>13</v>
      </c>
      <c r="F56" s="101">
        <v>13</v>
      </c>
      <c r="G56" s="101">
        <v>0</v>
      </c>
      <c r="H56" s="102">
        <f t="shared" si="5"/>
        <v>585.70000000000005</v>
      </c>
      <c r="I56" s="103">
        <v>585.70000000000005</v>
      </c>
      <c r="J56" s="103">
        <v>0</v>
      </c>
      <c r="K56" s="104">
        <v>18282625.5</v>
      </c>
      <c r="L56" s="105">
        <v>7105293.6600000001</v>
      </c>
      <c r="M56" s="105">
        <v>5097029.67</v>
      </c>
      <c r="N56" s="105">
        <f t="shared" si="6"/>
        <v>6080302.1699999999</v>
      </c>
      <c r="O56" s="104">
        <v>0</v>
      </c>
      <c r="P56" s="106">
        <v>0</v>
      </c>
    </row>
    <row r="57" spans="1:20" s="5" customFormat="1" ht="39" customHeight="1" x14ac:dyDescent="0.2">
      <c r="A57" s="98">
        <f t="shared" si="7"/>
        <v>17</v>
      </c>
      <c r="B57" s="99" t="s">
        <v>26</v>
      </c>
      <c r="C57" s="41" t="s">
        <v>10</v>
      </c>
      <c r="D57" s="100">
        <v>28</v>
      </c>
      <c r="E57" s="101">
        <f t="shared" si="4"/>
        <v>14</v>
      </c>
      <c r="F57" s="101">
        <v>12</v>
      </c>
      <c r="G57" s="101">
        <v>2</v>
      </c>
      <c r="H57" s="102">
        <f t="shared" si="5"/>
        <v>565.9</v>
      </c>
      <c r="I57" s="103">
        <v>457.7</v>
      </c>
      <c r="J57" s="103">
        <v>108.2</v>
      </c>
      <c r="K57" s="104">
        <v>17664568.5</v>
      </c>
      <c r="L57" s="105">
        <v>7255297.1399999997</v>
      </c>
      <c r="M57" s="105">
        <v>5204635.67</v>
      </c>
      <c r="N57" s="105">
        <f t="shared" si="6"/>
        <v>5204635.6899999995</v>
      </c>
      <c r="O57" s="104">
        <v>0</v>
      </c>
      <c r="P57" s="106">
        <v>0</v>
      </c>
    </row>
    <row r="58" spans="1:20" s="5" customFormat="1" ht="39" customHeight="1" x14ac:dyDescent="0.2">
      <c r="A58" s="98">
        <f t="shared" si="7"/>
        <v>18</v>
      </c>
      <c r="B58" s="99" t="s">
        <v>27</v>
      </c>
      <c r="C58" s="41" t="s">
        <v>10</v>
      </c>
      <c r="D58" s="100">
        <v>27</v>
      </c>
      <c r="E58" s="101">
        <f t="shared" si="4"/>
        <v>9</v>
      </c>
      <c r="F58" s="101">
        <v>6</v>
      </c>
      <c r="G58" s="101">
        <v>3</v>
      </c>
      <c r="H58" s="102">
        <f t="shared" si="5"/>
        <v>403</v>
      </c>
      <c r="I58" s="103">
        <v>275.29000000000002</v>
      </c>
      <c r="J58" s="103">
        <v>127.71</v>
      </c>
      <c r="K58" s="104">
        <v>12579645</v>
      </c>
      <c r="L58" s="105">
        <v>5166786.9800000004</v>
      </c>
      <c r="M58" s="105">
        <v>3706429.01</v>
      </c>
      <c r="N58" s="105">
        <f t="shared" si="6"/>
        <v>3706429.01</v>
      </c>
      <c r="O58" s="104">
        <v>0</v>
      </c>
      <c r="P58" s="106">
        <v>0</v>
      </c>
    </row>
    <row r="59" spans="1:20" s="5" customFormat="1" ht="39" customHeight="1" x14ac:dyDescent="0.2">
      <c r="A59" s="98">
        <f>A58+1</f>
        <v>19</v>
      </c>
      <c r="B59" s="99" t="s">
        <v>28</v>
      </c>
      <c r="C59" s="41" t="s">
        <v>10</v>
      </c>
      <c r="D59" s="100">
        <v>29</v>
      </c>
      <c r="E59" s="101">
        <f t="shared" si="4"/>
        <v>8</v>
      </c>
      <c r="F59" s="101">
        <v>5</v>
      </c>
      <c r="G59" s="101">
        <v>3</v>
      </c>
      <c r="H59" s="102">
        <f t="shared" si="5"/>
        <v>402.8</v>
      </c>
      <c r="I59" s="103">
        <v>268.5</v>
      </c>
      <c r="J59" s="103">
        <v>134.30000000000001</v>
      </c>
      <c r="K59" s="104">
        <v>12573402</v>
      </c>
      <c r="L59" s="105">
        <v>5164222.83</v>
      </c>
      <c r="M59" s="105">
        <v>3704589.58</v>
      </c>
      <c r="N59" s="105">
        <f t="shared" si="6"/>
        <v>3704589.59</v>
      </c>
      <c r="O59" s="104">
        <v>0</v>
      </c>
      <c r="P59" s="106">
        <v>0</v>
      </c>
    </row>
    <row r="60" spans="1:20" s="5" customFormat="1" ht="39" customHeight="1" x14ac:dyDescent="0.2">
      <c r="A60" s="98">
        <f t="shared" si="7"/>
        <v>20</v>
      </c>
      <c r="B60" s="99" t="s">
        <v>29</v>
      </c>
      <c r="C60" s="41" t="s">
        <v>10</v>
      </c>
      <c r="D60" s="100">
        <v>20</v>
      </c>
      <c r="E60" s="101">
        <f t="shared" si="4"/>
        <v>8</v>
      </c>
      <c r="F60" s="101">
        <v>7</v>
      </c>
      <c r="G60" s="101">
        <v>1</v>
      </c>
      <c r="H60" s="102">
        <f t="shared" si="5"/>
        <v>403</v>
      </c>
      <c r="I60" s="103">
        <v>347</v>
      </c>
      <c r="J60" s="103">
        <v>56</v>
      </c>
      <c r="K60" s="104">
        <v>12579645</v>
      </c>
      <c r="L60" s="105">
        <v>5166786.9800000004</v>
      </c>
      <c r="M60" s="105">
        <v>3706429.01</v>
      </c>
      <c r="N60" s="105">
        <f t="shared" si="6"/>
        <v>3706429.01</v>
      </c>
      <c r="O60" s="104">
        <v>0</v>
      </c>
      <c r="P60" s="106">
        <v>0</v>
      </c>
    </row>
    <row r="61" spans="1:20" s="5" customFormat="1" ht="39" customHeight="1" x14ac:dyDescent="0.2">
      <c r="A61" s="98">
        <f t="shared" si="7"/>
        <v>21</v>
      </c>
      <c r="B61" s="99" t="s">
        <v>30</v>
      </c>
      <c r="C61" s="41" t="s">
        <v>10</v>
      </c>
      <c r="D61" s="100">
        <v>25</v>
      </c>
      <c r="E61" s="101">
        <f t="shared" si="4"/>
        <v>10</v>
      </c>
      <c r="F61" s="101">
        <v>9</v>
      </c>
      <c r="G61" s="101">
        <v>1</v>
      </c>
      <c r="H61" s="102">
        <f t="shared" si="5"/>
        <v>421.1</v>
      </c>
      <c r="I61" s="103">
        <v>356.42</v>
      </c>
      <c r="J61" s="103">
        <v>64.680000000000007</v>
      </c>
      <c r="K61" s="104">
        <v>13144636.5</v>
      </c>
      <c r="L61" s="105">
        <v>5398843.6500000004</v>
      </c>
      <c r="M61" s="105">
        <v>3872896.42</v>
      </c>
      <c r="N61" s="105">
        <f t="shared" si="6"/>
        <v>3872896.4299999997</v>
      </c>
      <c r="O61" s="104">
        <v>0</v>
      </c>
      <c r="P61" s="106">
        <v>0</v>
      </c>
    </row>
    <row r="62" spans="1:20" s="5" customFormat="1" ht="39" customHeight="1" x14ac:dyDescent="0.2">
      <c r="A62" s="98">
        <f t="shared" si="7"/>
        <v>22</v>
      </c>
      <c r="B62" s="99" t="s">
        <v>31</v>
      </c>
      <c r="C62" s="41" t="s">
        <v>93</v>
      </c>
      <c r="D62" s="100">
        <v>40</v>
      </c>
      <c r="E62" s="101">
        <f t="shared" si="4"/>
        <v>14</v>
      </c>
      <c r="F62" s="101">
        <v>11</v>
      </c>
      <c r="G62" s="101">
        <v>3</v>
      </c>
      <c r="H62" s="102">
        <f t="shared" si="5"/>
        <v>713.9</v>
      </c>
      <c r="I62" s="103">
        <v>562.5</v>
      </c>
      <c r="J62" s="103">
        <v>151.4</v>
      </c>
      <c r="K62" s="104">
        <v>22284388.5</v>
      </c>
      <c r="L62" s="105">
        <v>9152777.2400000002</v>
      </c>
      <c r="M62" s="105">
        <v>6565805.6299999999</v>
      </c>
      <c r="N62" s="105">
        <f t="shared" si="6"/>
        <v>6565805.6299999999</v>
      </c>
      <c r="O62" s="104">
        <v>0</v>
      </c>
      <c r="P62" s="106">
        <v>0</v>
      </c>
      <c r="Q62" s="13"/>
      <c r="R62" s="13"/>
      <c r="S62" s="13"/>
      <c r="T62" s="13"/>
    </row>
    <row r="63" spans="1:20" s="5" customFormat="1" ht="39" customHeight="1" x14ac:dyDescent="0.2">
      <c r="A63" s="98">
        <f t="shared" si="7"/>
        <v>23</v>
      </c>
      <c r="B63" s="99" t="s">
        <v>32</v>
      </c>
      <c r="C63" s="41" t="s">
        <v>10</v>
      </c>
      <c r="D63" s="100">
        <v>60</v>
      </c>
      <c r="E63" s="101">
        <f t="shared" si="4"/>
        <v>21</v>
      </c>
      <c r="F63" s="101">
        <v>15</v>
      </c>
      <c r="G63" s="101">
        <v>6</v>
      </c>
      <c r="H63" s="102">
        <f t="shared" si="5"/>
        <v>992.2</v>
      </c>
      <c r="I63" s="103">
        <v>666.81</v>
      </c>
      <c r="J63" s="103">
        <v>325.3900000000001</v>
      </c>
      <c r="K63" s="104">
        <v>30971523</v>
      </c>
      <c r="L63" s="105">
        <v>12800169.859999999</v>
      </c>
      <c r="M63" s="105">
        <v>9182286.9900000002</v>
      </c>
      <c r="N63" s="105">
        <f t="shared" si="6"/>
        <v>8989066.1500000004</v>
      </c>
      <c r="O63" s="104">
        <v>0</v>
      </c>
      <c r="P63" s="106">
        <v>0</v>
      </c>
      <c r="Q63" s="13"/>
      <c r="R63" s="13"/>
      <c r="S63" s="13"/>
      <c r="T63" s="13"/>
    </row>
    <row r="64" spans="1:20" s="5" customFormat="1" ht="39" customHeight="1" x14ac:dyDescent="0.2">
      <c r="A64" s="98">
        <f t="shared" si="7"/>
        <v>24</v>
      </c>
      <c r="B64" s="99" t="s">
        <v>185</v>
      </c>
      <c r="C64" s="41" t="s">
        <v>10</v>
      </c>
      <c r="D64" s="100">
        <v>18</v>
      </c>
      <c r="E64" s="101">
        <f t="shared" si="4"/>
        <v>8</v>
      </c>
      <c r="F64" s="101">
        <v>7</v>
      </c>
      <c r="G64" s="101">
        <v>1</v>
      </c>
      <c r="H64" s="102">
        <f t="shared" si="5"/>
        <v>399.9</v>
      </c>
      <c r="I64" s="103">
        <v>344.5</v>
      </c>
      <c r="J64" s="103">
        <v>55.399999999999977</v>
      </c>
      <c r="K64" s="104">
        <v>12482878.5</v>
      </c>
      <c r="L64" s="105">
        <v>5127042.45</v>
      </c>
      <c r="M64" s="105">
        <v>3677918.02</v>
      </c>
      <c r="N64" s="105">
        <f t="shared" si="6"/>
        <v>3677918.03</v>
      </c>
      <c r="O64" s="104">
        <v>0</v>
      </c>
      <c r="P64" s="106">
        <v>0</v>
      </c>
      <c r="Q64" s="13"/>
      <c r="R64" s="13"/>
      <c r="S64" s="13"/>
      <c r="T64" s="13"/>
    </row>
    <row r="65" spans="1:26" s="5" customFormat="1" ht="39" customHeight="1" x14ac:dyDescent="0.2">
      <c r="A65" s="98">
        <f t="shared" si="7"/>
        <v>25</v>
      </c>
      <c r="B65" s="99" t="s">
        <v>186</v>
      </c>
      <c r="C65" s="41" t="s">
        <v>10</v>
      </c>
      <c r="D65" s="100">
        <v>30</v>
      </c>
      <c r="E65" s="101">
        <f t="shared" si="4"/>
        <v>8</v>
      </c>
      <c r="F65" s="101">
        <v>8</v>
      </c>
      <c r="G65" s="101">
        <v>0</v>
      </c>
      <c r="H65" s="102">
        <f t="shared" si="5"/>
        <v>399.7</v>
      </c>
      <c r="I65" s="103">
        <v>399.7</v>
      </c>
      <c r="J65" s="103">
        <v>0</v>
      </c>
      <c r="K65" s="104">
        <v>12476635.5</v>
      </c>
      <c r="L65" s="105">
        <v>5120632.05</v>
      </c>
      <c r="M65" s="105">
        <v>3673319.46</v>
      </c>
      <c r="N65" s="105">
        <f t="shared" si="6"/>
        <v>3682683.99</v>
      </c>
      <c r="O65" s="104">
        <v>0</v>
      </c>
      <c r="P65" s="106">
        <v>0</v>
      </c>
      <c r="Q65" s="13"/>
      <c r="R65" s="13"/>
      <c r="S65" s="13"/>
      <c r="T65" s="13"/>
    </row>
    <row r="66" spans="1:26" s="5" customFormat="1" ht="39" customHeight="1" x14ac:dyDescent="0.2">
      <c r="A66" s="98">
        <f t="shared" si="7"/>
        <v>26</v>
      </c>
      <c r="B66" s="99" t="s">
        <v>33</v>
      </c>
      <c r="C66" s="41" t="s">
        <v>93</v>
      </c>
      <c r="D66" s="100">
        <v>38</v>
      </c>
      <c r="E66" s="101">
        <f t="shared" si="4"/>
        <v>16</v>
      </c>
      <c r="F66" s="101">
        <v>11</v>
      </c>
      <c r="G66" s="101">
        <v>5</v>
      </c>
      <c r="H66" s="102">
        <f t="shared" si="5"/>
        <v>802.5</v>
      </c>
      <c r="I66" s="103">
        <v>579.44000000000005</v>
      </c>
      <c r="J66" s="103">
        <v>223.06</v>
      </c>
      <c r="K66" s="104">
        <v>25050037.5</v>
      </c>
      <c r="L66" s="105">
        <v>10288701.130000001</v>
      </c>
      <c r="M66" s="105">
        <v>7380668.1799999997</v>
      </c>
      <c r="N66" s="105">
        <f t="shared" si="6"/>
        <v>7380668.1899999995</v>
      </c>
      <c r="O66" s="104">
        <v>0</v>
      </c>
      <c r="P66" s="106">
        <v>0</v>
      </c>
      <c r="Q66" s="13"/>
      <c r="R66" s="13"/>
      <c r="S66" s="13"/>
      <c r="T66" s="13"/>
    </row>
    <row r="67" spans="1:26" s="5" customFormat="1" ht="39" customHeight="1" x14ac:dyDescent="0.2">
      <c r="A67" s="98">
        <f t="shared" si="7"/>
        <v>27</v>
      </c>
      <c r="B67" s="99" t="s">
        <v>34</v>
      </c>
      <c r="C67" s="41" t="s">
        <v>93</v>
      </c>
      <c r="D67" s="100">
        <v>35</v>
      </c>
      <c r="E67" s="101">
        <f t="shared" si="4"/>
        <v>9</v>
      </c>
      <c r="F67" s="101">
        <v>9</v>
      </c>
      <c r="G67" s="101">
        <v>0</v>
      </c>
      <c r="H67" s="102">
        <f t="shared" si="5"/>
        <v>675.8</v>
      </c>
      <c r="I67" s="103">
        <v>675.8</v>
      </c>
      <c r="J67" s="103">
        <v>0</v>
      </c>
      <c r="K67" s="104">
        <v>21095097</v>
      </c>
      <c r="L67" s="105">
        <v>8664304.3300000001</v>
      </c>
      <c r="M67" s="105">
        <v>6215396.3399999999</v>
      </c>
      <c r="N67" s="105">
        <f t="shared" si="6"/>
        <v>6215396.3300000001</v>
      </c>
      <c r="O67" s="104">
        <v>0</v>
      </c>
      <c r="P67" s="106">
        <v>0</v>
      </c>
      <c r="Q67" s="13"/>
      <c r="R67" s="13"/>
      <c r="S67" s="13"/>
      <c r="T67" s="13"/>
    </row>
    <row r="68" spans="1:26" s="5" customFormat="1" ht="39" customHeight="1" x14ac:dyDescent="0.2">
      <c r="A68" s="98">
        <f t="shared" si="7"/>
        <v>28</v>
      </c>
      <c r="B68" s="99" t="s">
        <v>35</v>
      </c>
      <c r="C68" s="41" t="s">
        <v>10</v>
      </c>
      <c r="D68" s="100">
        <v>37</v>
      </c>
      <c r="E68" s="101">
        <f t="shared" si="4"/>
        <v>13</v>
      </c>
      <c r="F68" s="101">
        <v>13</v>
      </c>
      <c r="G68" s="101">
        <v>0</v>
      </c>
      <c r="H68" s="102">
        <f t="shared" si="5"/>
        <v>722.9</v>
      </c>
      <c r="I68" s="103">
        <v>722.9</v>
      </c>
      <c r="J68" s="103">
        <v>0</v>
      </c>
      <c r="K68" s="104">
        <v>22565323.5</v>
      </c>
      <c r="L68" s="105">
        <v>9268164.5299999993</v>
      </c>
      <c r="M68" s="105">
        <v>6648579.4800000004</v>
      </c>
      <c r="N68" s="105">
        <f t="shared" si="6"/>
        <v>6648579.4900000002</v>
      </c>
      <c r="O68" s="104">
        <v>0</v>
      </c>
      <c r="P68" s="106">
        <v>0</v>
      </c>
      <c r="Q68" s="13"/>
      <c r="R68" s="13"/>
      <c r="S68" s="13"/>
      <c r="T68" s="13"/>
    </row>
    <row r="69" spans="1:26" s="5" customFormat="1" ht="39" customHeight="1" x14ac:dyDescent="0.2">
      <c r="A69" s="98">
        <f t="shared" si="7"/>
        <v>29</v>
      </c>
      <c r="B69" s="99" t="s">
        <v>36</v>
      </c>
      <c r="C69" s="41" t="s">
        <v>10</v>
      </c>
      <c r="D69" s="100">
        <v>31</v>
      </c>
      <c r="E69" s="101">
        <f t="shared" si="4"/>
        <v>12</v>
      </c>
      <c r="F69" s="101">
        <v>11</v>
      </c>
      <c r="G69" s="101">
        <v>1</v>
      </c>
      <c r="H69" s="102">
        <f t="shared" si="5"/>
        <v>730.8</v>
      </c>
      <c r="I69" s="103">
        <v>665.3</v>
      </c>
      <c r="J69" s="103">
        <v>65.5</v>
      </c>
      <c r="K69" s="104">
        <v>22811922</v>
      </c>
      <c r="L69" s="105">
        <v>9369448.9199999999</v>
      </c>
      <c r="M69" s="105">
        <v>6721236.5300000003</v>
      </c>
      <c r="N69" s="105">
        <f t="shared" si="6"/>
        <v>6721236.5499999998</v>
      </c>
      <c r="O69" s="104">
        <v>0</v>
      </c>
      <c r="P69" s="106">
        <v>0</v>
      </c>
      <c r="Q69" s="13"/>
      <c r="R69" s="13"/>
      <c r="S69" s="13"/>
      <c r="T69" s="13"/>
    </row>
    <row r="70" spans="1:26" s="5" customFormat="1" ht="39" customHeight="1" x14ac:dyDescent="0.2">
      <c r="A70" s="98">
        <f t="shared" si="7"/>
        <v>30</v>
      </c>
      <c r="B70" s="99" t="s">
        <v>37</v>
      </c>
      <c r="C70" s="41" t="s">
        <v>93</v>
      </c>
      <c r="D70" s="100">
        <v>19</v>
      </c>
      <c r="E70" s="101">
        <f t="shared" si="4"/>
        <v>12</v>
      </c>
      <c r="F70" s="101">
        <v>12</v>
      </c>
      <c r="G70" s="101">
        <v>0</v>
      </c>
      <c r="H70" s="102">
        <f t="shared" si="5"/>
        <v>556.1</v>
      </c>
      <c r="I70" s="103">
        <v>556.1</v>
      </c>
      <c r="J70" s="103">
        <v>0</v>
      </c>
      <c r="K70" s="104">
        <v>17358661.5</v>
      </c>
      <c r="L70" s="105">
        <v>7129653.2000000002</v>
      </c>
      <c r="M70" s="105">
        <v>5114504.1500000004</v>
      </c>
      <c r="N70" s="105">
        <f t="shared" si="6"/>
        <v>5114504.1500000004</v>
      </c>
      <c r="O70" s="104">
        <v>0</v>
      </c>
      <c r="P70" s="106">
        <v>0</v>
      </c>
      <c r="Q70" s="13"/>
      <c r="R70" s="13"/>
      <c r="S70" s="13"/>
      <c r="T70" s="13"/>
    </row>
    <row r="71" spans="1:26" s="5" customFormat="1" ht="39" customHeight="1" x14ac:dyDescent="0.2">
      <c r="A71" s="98">
        <f>A70+1</f>
        <v>31</v>
      </c>
      <c r="B71" s="99" t="s">
        <v>38</v>
      </c>
      <c r="C71" s="41" t="s">
        <v>10</v>
      </c>
      <c r="D71" s="100">
        <v>38</v>
      </c>
      <c r="E71" s="101">
        <f t="shared" si="4"/>
        <v>14</v>
      </c>
      <c r="F71" s="101">
        <v>14</v>
      </c>
      <c r="G71" s="101">
        <v>0</v>
      </c>
      <c r="H71" s="102">
        <f t="shared" si="5"/>
        <v>915.4</v>
      </c>
      <c r="I71" s="103">
        <v>915.4</v>
      </c>
      <c r="J71" s="103">
        <v>0</v>
      </c>
      <c r="K71" s="104">
        <v>28574211</v>
      </c>
      <c r="L71" s="105">
        <v>11724631.98</v>
      </c>
      <c r="M71" s="105">
        <v>8410742.7599999998</v>
      </c>
      <c r="N71" s="105">
        <f t="shared" si="6"/>
        <v>8438836.2599999998</v>
      </c>
      <c r="O71" s="104">
        <v>0</v>
      </c>
      <c r="P71" s="106">
        <v>0</v>
      </c>
      <c r="Q71" s="13"/>
      <c r="R71" s="13"/>
      <c r="S71" s="13"/>
      <c r="T71" s="13"/>
    </row>
    <row r="72" spans="1:26" s="5" customFormat="1" ht="39" customHeight="1" x14ac:dyDescent="0.2">
      <c r="A72" s="98">
        <f t="shared" si="7"/>
        <v>32</v>
      </c>
      <c r="B72" s="99" t="s">
        <v>39</v>
      </c>
      <c r="C72" s="41" t="s">
        <v>10</v>
      </c>
      <c r="D72" s="100">
        <v>34</v>
      </c>
      <c r="E72" s="101">
        <f t="shared" si="4"/>
        <v>13</v>
      </c>
      <c r="F72" s="101">
        <v>11</v>
      </c>
      <c r="G72" s="101">
        <v>2</v>
      </c>
      <c r="H72" s="102">
        <f t="shared" si="5"/>
        <v>902.3</v>
      </c>
      <c r="I72" s="103">
        <v>763.7</v>
      </c>
      <c r="J72" s="103">
        <v>138.59999999999991</v>
      </c>
      <c r="K72" s="104">
        <v>28165294.5</v>
      </c>
      <c r="L72" s="105">
        <v>11568218.07</v>
      </c>
      <c r="M72" s="105">
        <v>8298538.2199999997</v>
      </c>
      <c r="N72" s="105">
        <f t="shared" si="6"/>
        <v>8298538.21</v>
      </c>
      <c r="O72" s="104">
        <v>0</v>
      </c>
      <c r="P72" s="106">
        <v>0</v>
      </c>
      <c r="Q72" s="13"/>
      <c r="R72" s="13"/>
      <c r="S72" s="13"/>
      <c r="T72" s="13"/>
    </row>
    <row r="73" spans="1:26" s="5" customFormat="1" ht="39" customHeight="1" x14ac:dyDescent="0.2">
      <c r="A73" s="98">
        <f t="shared" si="7"/>
        <v>33</v>
      </c>
      <c r="B73" s="99" t="s">
        <v>40</v>
      </c>
      <c r="C73" s="41" t="s">
        <v>10</v>
      </c>
      <c r="D73" s="100">
        <v>42</v>
      </c>
      <c r="E73" s="101">
        <f t="shared" si="4"/>
        <v>15</v>
      </c>
      <c r="F73" s="101">
        <v>12</v>
      </c>
      <c r="G73" s="101">
        <v>3</v>
      </c>
      <c r="H73" s="102">
        <f t="shared" si="5"/>
        <v>903.30000000000007</v>
      </c>
      <c r="I73" s="103">
        <v>728.58</v>
      </c>
      <c r="J73" s="103">
        <v>174.72000000000003</v>
      </c>
      <c r="K73" s="104">
        <v>28196509.500000004</v>
      </c>
      <c r="L73" s="105">
        <v>11581038.9</v>
      </c>
      <c r="M73" s="105">
        <v>8307735.2800000003</v>
      </c>
      <c r="N73" s="105">
        <f t="shared" si="6"/>
        <v>8307735.3200000031</v>
      </c>
      <c r="O73" s="104">
        <v>0</v>
      </c>
      <c r="P73" s="106">
        <v>0</v>
      </c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s="5" customFormat="1" ht="39" customHeight="1" x14ac:dyDescent="0.2">
      <c r="A74" s="98">
        <f t="shared" si="7"/>
        <v>34</v>
      </c>
      <c r="B74" s="99" t="s">
        <v>41</v>
      </c>
      <c r="C74" s="41" t="s">
        <v>10</v>
      </c>
      <c r="D74" s="100">
        <v>47</v>
      </c>
      <c r="E74" s="101">
        <f t="shared" si="4"/>
        <v>17</v>
      </c>
      <c r="F74" s="101">
        <v>15</v>
      </c>
      <c r="G74" s="101">
        <v>2</v>
      </c>
      <c r="H74" s="102">
        <f t="shared" si="5"/>
        <v>907.09999999999991</v>
      </c>
      <c r="I74" s="103">
        <v>813.54</v>
      </c>
      <c r="J74" s="103">
        <v>93.56</v>
      </c>
      <c r="K74" s="104">
        <v>28315126.499999996</v>
      </c>
      <c r="L74" s="105">
        <v>11629757.99</v>
      </c>
      <c r="M74" s="105">
        <v>8342684.2400000002</v>
      </c>
      <c r="N74" s="105">
        <f t="shared" si="6"/>
        <v>8342684.2699999958</v>
      </c>
      <c r="O74" s="104">
        <v>0</v>
      </c>
      <c r="P74" s="106">
        <v>0</v>
      </c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s="5" customFormat="1" ht="39" customHeight="1" x14ac:dyDescent="0.2">
      <c r="A75" s="98">
        <f t="shared" si="7"/>
        <v>35</v>
      </c>
      <c r="B75" s="99" t="s">
        <v>42</v>
      </c>
      <c r="C75" s="41" t="s">
        <v>93</v>
      </c>
      <c r="D75" s="100">
        <v>30</v>
      </c>
      <c r="E75" s="101">
        <f t="shared" si="4"/>
        <v>12</v>
      </c>
      <c r="F75" s="101">
        <v>11</v>
      </c>
      <c r="G75" s="101">
        <v>1</v>
      </c>
      <c r="H75" s="102">
        <f t="shared" si="5"/>
        <v>460.90000000000003</v>
      </c>
      <c r="I75" s="103">
        <v>427.3</v>
      </c>
      <c r="J75" s="103">
        <v>33.6</v>
      </c>
      <c r="K75" s="104">
        <v>14386993.500000002</v>
      </c>
      <c r="L75" s="105">
        <v>6442457.71</v>
      </c>
      <c r="M75" s="105">
        <v>4621539.9000000004</v>
      </c>
      <c r="N75" s="105">
        <f t="shared" si="6"/>
        <v>3322995.8900000015</v>
      </c>
      <c r="O75" s="104">
        <v>0</v>
      </c>
      <c r="P75" s="106">
        <v>0</v>
      </c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s="5" customFormat="1" ht="39" customHeight="1" x14ac:dyDescent="0.2">
      <c r="A76" s="98">
        <f t="shared" si="7"/>
        <v>36</v>
      </c>
      <c r="B76" s="99" t="s">
        <v>43</v>
      </c>
      <c r="C76" s="41" t="s">
        <v>10</v>
      </c>
      <c r="D76" s="100">
        <v>59</v>
      </c>
      <c r="E76" s="101">
        <f t="shared" si="4"/>
        <v>23</v>
      </c>
      <c r="F76" s="101">
        <v>21</v>
      </c>
      <c r="G76" s="101">
        <v>2</v>
      </c>
      <c r="H76" s="102">
        <f t="shared" si="5"/>
        <v>1413.3</v>
      </c>
      <c r="I76" s="103">
        <v>1304.22</v>
      </c>
      <c r="J76" s="103">
        <v>109.07999999999993</v>
      </c>
      <c r="K76" s="104">
        <v>44116159.5</v>
      </c>
      <c r="L76" s="105">
        <v>18117088.52</v>
      </c>
      <c r="M76" s="105">
        <v>12996414.01</v>
      </c>
      <c r="N76" s="105">
        <f t="shared" si="6"/>
        <v>13002656.970000001</v>
      </c>
      <c r="O76" s="104">
        <v>0</v>
      </c>
      <c r="P76" s="106">
        <v>0</v>
      </c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s="5" customFormat="1" ht="39" customHeight="1" x14ac:dyDescent="0.2">
      <c r="A77" s="98">
        <f t="shared" si="7"/>
        <v>37</v>
      </c>
      <c r="B77" s="99" t="s">
        <v>44</v>
      </c>
      <c r="C77" s="41" t="s">
        <v>10</v>
      </c>
      <c r="D77" s="100">
        <v>77</v>
      </c>
      <c r="E77" s="101">
        <f t="shared" si="4"/>
        <v>21</v>
      </c>
      <c r="F77" s="101">
        <v>18</v>
      </c>
      <c r="G77" s="101">
        <v>3</v>
      </c>
      <c r="H77" s="102">
        <f t="shared" si="5"/>
        <v>1429.1000000000001</v>
      </c>
      <c r="I77" s="103">
        <v>1229.68</v>
      </c>
      <c r="J77" s="103">
        <v>199.42</v>
      </c>
      <c r="K77" s="104">
        <v>44609356.500000007</v>
      </c>
      <c r="L77" s="105">
        <v>18209782.960000001</v>
      </c>
      <c r="M77" s="105">
        <v>13062909</v>
      </c>
      <c r="N77" s="105">
        <f t="shared" si="6"/>
        <v>13336664.540000007</v>
      </c>
      <c r="O77" s="103">
        <v>0</v>
      </c>
      <c r="P77" s="17">
        <v>0</v>
      </c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s="5" customFormat="1" ht="39" customHeight="1" x14ac:dyDescent="0.2">
      <c r="A78" s="98">
        <f t="shared" si="7"/>
        <v>38</v>
      </c>
      <c r="B78" s="99" t="s">
        <v>45</v>
      </c>
      <c r="C78" s="41" t="s">
        <v>93</v>
      </c>
      <c r="D78" s="100">
        <v>38</v>
      </c>
      <c r="E78" s="101">
        <f t="shared" si="4"/>
        <v>13</v>
      </c>
      <c r="F78" s="101">
        <v>10</v>
      </c>
      <c r="G78" s="101">
        <v>3</v>
      </c>
      <c r="H78" s="102">
        <f t="shared" si="5"/>
        <v>805.09999999999991</v>
      </c>
      <c r="I78" s="103">
        <v>583.4</v>
      </c>
      <c r="J78" s="103">
        <v>221.7</v>
      </c>
      <c r="K78" s="104">
        <v>25131196.499999996</v>
      </c>
      <c r="L78" s="105">
        <v>10322035.24</v>
      </c>
      <c r="M78" s="105">
        <v>7404580.629999998</v>
      </c>
      <c r="N78" s="105">
        <f t="shared" si="6"/>
        <v>7404580.629999998</v>
      </c>
      <c r="O78" s="104">
        <v>0</v>
      </c>
      <c r="P78" s="106">
        <v>0</v>
      </c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s="5" customFormat="1" ht="39" customHeight="1" x14ac:dyDescent="0.2">
      <c r="A79" s="98">
        <f t="shared" si="7"/>
        <v>39</v>
      </c>
      <c r="B79" s="99" t="s">
        <v>46</v>
      </c>
      <c r="C79" s="41" t="s">
        <v>93</v>
      </c>
      <c r="D79" s="100">
        <v>64</v>
      </c>
      <c r="E79" s="101">
        <f t="shared" si="4"/>
        <v>20</v>
      </c>
      <c r="F79" s="101">
        <v>19</v>
      </c>
      <c r="G79" s="101">
        <v>1</v>
      </c>
      <c r="H79" s="102">
        <f t="shared" si="5"/>
        <v>1293.7000000000003</v>
      </c>
      <c r="I79" s="103">
        <v>1208.4000000000001</v>
      </c>
      <c r="J79" s="103">
        <v>85.300000000000182</v>
      </c>
      <c r="K79" s="104">
        <v>40382845.500000007</v>
      </c>
      <c r="L79" s="105">
        <v>16586283.67</v>
      </c>
      <c r="M79" s="105">
        <v>11898280.91</v>
      </c>
      <c r="N79" s="105">
        <f t="shared" si="6"/>
        <v>11898280.920000006</v>
      </c>
      <c r="O79" s="104">
        <v>0</v>
      </c>
      <c r="P79" s="106">
        <v>0</v>
      </c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s="5" customFormat="1" ht="39" customHeight="1" x14ac:dyDescent="0.2">
      <c r="A80" s="98">
        <f t="shared" si="7"/>
        <v>40</v>
      </c>
      <c r="B80" s="99" t="s">
        <v>47</v>
      </c>
      <c r="C80" s="41" t="s">
        <v>93</v>
      </c>
      <c r="D80" s="100">
        <v>15</v>
      </c>
      <c r="E80" s="101">
        <f t="shared" si="4"/>
        <v>5</v>
      </c>
      <c r="F80" s="101">
        <v>2</v>
      </c>
      <c r="G80" s="101">
        <v>3</v>
      </c>
      <c r="H80" s="102">
        <f t="shared" si="5"/>
        <v>231.60000000000005</v>
      </c>
      <c r="I80" s="103">
        <v>131.9</v>
      </c>
      <c r="J80" s="103">
        <v>99.700000000000045</v>
      </c>
      <c r="K80" s="104">
        <v>7229394.0000000019</v>
      </c>
      <c r="L80" s="105">
        <v>2969299.9</v>
      </c>
      <c r="M80" s="105">
        <v>2130047.0500000007</v>
      </c>
      <c r="N80" s="105">
        <f t="shared" si="6"/>
        <v>2130047.0500000007</v>
      </c>
      <c r="O80" s="104">
        <v>0</v>
      </c>
      <c r="P80" s="106">
        <v>0</v>
      </c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s="5" customFormat="1" ht="39" customHeight="1" x14ac:dyDescent="0.2">
      <c r="A81" s="98">
        <f t="shared" si="7"/>
        <v>41</v>
      </c>
      <c r="B81" s="99" t="s">
        <v>126</v>
      </c>
      <c r="C81" s="41" t="s">
        <v>62</v>
      </c>
      <c r="D81" s="107">
        <v>27</v>
      </c>
      <c r="E81" s="101">
        <f t="shared" si="4"/>
        <v>13</v>
      </c>
      <c r="F81" s="108">
        <v>12</v>
      </c>
      <c r="G81" s="108">
        <v>1</v>
      </c>
      <c r="H81" s="102">
        <f t="shared" si="5"/>
        <v>526.9</v>
      </c>
      <c r="I81" s="103">
        <v>513.4</v>
      </c>
      <c r="J81" s="103">
        <v>13.5</v>
      </c>
      <c r="K81" s="104">
        <v>16447183.5</v>
      </c>
      <c r="L81" s="105">
        <v>6755285.5099999998</v>
      </c>
      <c r="M81" s="105">
        <v>4845949</v>
      </c>
      <c r="N81" s="105">
        <f t="shared" si="6"/>
        <v>4845948.99</v>
      </c>
      <c r="O81" s="104">
        <v>0</v>
      </c>
      <c r="P81" s="106">
        <v>0</v>
      </c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s="15" customFormat="1" ht="39" customHeight="1" x14ac:dyDescent="0.2">
      <c r="A82" s="98">
        <f t="shared" si="7"/>
        <v>42</v>
      </c>
      <c r="B82" s="99" t="s">
        <v>153</v>
      </c>
      <c r="C82" s="41" t="s">
        <v>93</v>
      </c>
      <c r="D82" s="107">
        <v>10</v>
      </c>
      <c r="E82" s="101">
        <f t="shared" si="4"/>
        <v>4</v>
      </c>
      <c r="F82" s="107">
        <v>1</v>
      </c>
      <c r="G82" s="107">
        <v>3</v>
      </c>
      <c r="H82" s="102">
        <f t="shared" si="5"/>
        <v>197.94</v>
      </c>
      <c r="I82" s="104">
        <v>74.900000000000006</v>
      </c>
      <c r="J82" s="104">
        <v>123.04</v>
      </c>
      <c r="K82" s="104">
        <v>6178697.0999999996</v>
      </c>
      <c r="L82" s="105">
        <v>2094151.33</v>
      </c>
      <c r="M82" s="105">
        <v>1502253.38</v>
      </c>
      <c r="N82" s="105">
        <f t="shared" si="6"/>
        <v>2582292.3899999997</v>
      </c>
      <c r="O82" s="104">
        <v>0</v>
      </c>
      <c r="P82" s="106">
        <v>0</v>
      </c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s="5" customFormat="1" ht="39" customHeight="1" x14ac:dyDescent="0.2">
      <c r="A83" s="98">
        <f>A82+1</f>
        <v>43</v>
      </c>
      <c r="B83" s="99" t="s">
        <v>165</v>
      </c>
      <c r="C83" s="41" t="s">
        <v>93</v>
      </c>
      <c r="D83" s="107">
        <v>1</v>
      </c>
      <c r="E83" s="101">
        <f t="shared" si="4"/>
        <v>1</v>
      </c>
      <c r="F83" s="108">
        <v>1</v>
      </c>
      <c r="G83" s="108">
        <v>0</v>
      </c>
      <c r="H83" s="102">
        <f t="shared" si="5"/>
        <v>21.2</v>
      </c>
      <c r="I83" s="103">
        <v>21.2</v>
      </c>
      <c r="J83" s="103">
        <v>0</v>
      </c>
      <c r="K83" s="104">
        <v>661758</v>
      </c>
      <c r="L83" s="105">
        <v>262826.63</v>
      </c>
      <c r="M83" s="105">
        <v>188540.43</v>
      </c>
      <c r="N83" s="105">
        <f t="shared" si="6"/>
        <v>210390.94</v>
      </c>
      <c r="O83" s="106">
        <v>0</v>
      </c>
      <c r="P83" s="106">
        <v>0</v>
      </c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s="5" customFormat="1" ht="39" customHeight="1" x14ac:dyDescent="0.2">
      <c r="A84" s="98">
        <f t="shared" si="7"/>
        <v>44</v>
      </c>
      <c r="B84" s="99" t="s">
        <v>207</v>
      </c>
      <c r="C84" s="41" t="s">
        <v>93</v>
      </c>
      <c r="D84" s="107">
        <v>6</v>
      </c>
      <c r="E84" s="101">
        <f t="shared" si="4"/>
        <v>3</v>
      </c>
      <c r="F84" s="108">
        <v>3</v>
      </c>
      <c r="G84" s="108">
        <v>0</v>
      </c>
      <c r="H84" s="102">
        <f t="shared" si="5"/>
        <v>146.94</v>
      </c>
      <c r="I84" s="103">
        <v>146.94</v>
      </c>
      <c r="J84" s="103">
        <v>0</v>
      </c>
      <c r="K84" s="104">
        <v>4586732.0999999996</v>
      </c>
      <c r="L84" s="105">
        <v>1883890.02</v>
      </c>
      <c r="M84" s="105">
        <v>1351421.0399999998</v>
      </c>
      <c r="N84" s="105">
        <f t="shared" si="6"/>
        <v>1351421.0399999998</v>
      </c>
      <c r="O84" s="104">
        <v>0</v>
      </c>
      <c r="P84" s="106">
        <v>0</v>
      </c>
    </row>
    <row r="85" spans="1:26" s="5" customFormat="1" ht="39" customHeight="1" x14ac:dyDescent="0.2">
      <c r="A85" s="98">
        <f t="shared" si="7"/>
        <v>45</v>
      </c>
      <c r="B85" s="99" t="s">
        <v>63</v>
      </c>
      <c r="C85" s="41" t="s">
        <v>93</v>
      </c>
      <c r="D85" s="107">
        <v>5</v>
      </c>
      <c r="E85" s="101">
        <f t="shared" si="4"/>
        <v>2</v>
      </c>
      <c r="F85" s="108">
        <v>1</v>
      </c>
      <c r="G85" s="108">
        <v>1</v>
      </c>
      <c r="H85" s="102">
        <f t="shared" si="5"/>
        <v>110.3</v>
      </c>
      <c r="I85" s="103">
        <v>54.4</v>
      </c>
      <c r="J85" s="103">
        <v>55.9</v>
      </c>
      <c r="K85" s="104">
        <v>3443014.5</v>
      </c>
      <c r="L85" s="105">
        <v>1414135.49</v>
      </c>
      <c r="M85" s="105">
        <v>1014439.5</v>
      </c>
      <c r="N85" s="105">
        <f t="shared" si="6"/>
        <v>1014439.51</v>
      </c>
      <c r="O85" s="104">
        <v>0</v>
      </c>
      <c r="P85" s="106">
        <v>0</v>
      </c>
    </row>
    <row r="86" spans="1:26" s="5" customFormat="1" ht="39" customHeight="1" x14ac:dyDescent="0.2">
      <c r="A86" s="98">
        <f t="shared" si="7"/>
        <v>46</v>
      </c>
      <c r="B86" s="99" t="s">
        <v>66</v>
      </c>
      <c r="C86" s="41" t="s">
        <v>93</v>
      </c>
      <c r="D86" s="100">
        <v>9</v>
      </c>
      <c r="E86" s="101">
        <f t="shared" si="4"/>
        <v>2</v>
      </c>
      <c r="F86" s="108">
        <v>0</v>
      </c>
      <c r="G86" s="108">
        <v>2</v>
      </c>
      <c r="H86" s="102">
        <f t="shared" si="5"/>
        <v>117.5</v>
      </c>
      <c r="I86" s="103">
        <v>0</v>
      </c>
      <c r="J86" s="103">
        <v>117.5</v>
      </c>
      <c r="K86" s="104">
        <v>3667762.5</v>
      </c>
      <c r="L86" s="105">
        <v>1501317.01</v>
      </c>
      <c r="M86" s="105">
        <v>1076979.75</v>
      </c>
      <c r="N86" s="105">
        <f t="shared" si="6"/>
        <v>1089465.7400000002</v>
      </c>
      <c r="O86" s="104">
        <v>0</v>
      </c>
      <c r="P86" s="17">
        <v>0</v>
      </c>
    </row>
    <row r="87" spans="1:26" s="5" customFormat="1" ht="39" customHeight="1" x14ac:dyDescent="0.2">
      <c r="A87" s="98">
        <f t="shared" si="7"/>
        <v>47</v>
      </c>
      <c r="B87" s="99" t="s">
        <v>65</v>
      </c>
      <c r="C87" s="41" t="s">
        <v>93</v>
      </c>
      <c r="D87" s="107">
        <v>5</v>
      </c>
      <c r="E87" s="101">
        <f t="shared" si="4"/>
        <v>3</v>
      </c>
      <c r="F87" s="108">
        <v>3</v>
      </c>
      <c r="G87" s="108">
        <v>0</v>
      </c>
      <c r="H87" s="102">
        <f t="shared" si="5"/>
        <v>116.2</v>
      </c>
      <c r="I87" s="103">
        <v>116.2</v>
      </c>
      <c r="J87" s="103">
        <v>0</v>
      </c>
      <c r="K87" s="104">
        <v>3627183</v>
      </c>
      <c r="L87" s="105">
        <v>1489778.28</v>
      </c>
      <c r="M87" s="105">
        <v>1068702.3599999999</v>
      </c>
      <c r="N87" s="105">
        <f t="shared" si="6"/>
        <v>1068702.3599999999</v>
      </c>
      <c r="O87" s="104">
        <v>0</v>
      </c>
      <c r="P87" s="106">
        <v>0</v>
      </c>
    </row>
    <row r="88" spans="1:26" s="5" customFormat="1" ht="39" customHeight="1" x14ac:dyDescent="0.2">
      <c r="A88" s="98">
        <f t="shared" si="7"/>
        <v>48</v>
      </c>
      <c r="B88" s="99" t="s">
        <v>132</v>
      </c>
      <c r="C88" s="41" t="s">
        <v>93</v>
      </c>
      <c r="D88" s="107">
        <v>4</v>
      </c>
      <c r="E88" s="101">
        <f t="shared" si="4"/>
        <v>2</v>
      </c>
      <c r="F88" s="108">
        <v>2</v>
      </c>
      <c r="G88" s="108">
        <v>0</v>
      </c>
      <c r="H88" s="102">
        <f t="shared" si="5"/>
        <v>63.3</v>
      </c>
      <c r="I88" s="102">
        <v>63.3</v>
      </c>
      <c r="J88" s="103">
        <v>0</v>
      </c>
      <c r="K88" s="104">
        <v>1975909.5</v>
      </c>
      <c r="L88" s="105">
        <v>811557.36</v>
      </c>
      <c r="M88" s="105">
        <v>582176.07000000007</v>
      </c>
      <c r="N88" s="105">
        <f t="shared" si="6"/>
        <v>582176.07000000007</v>
      </c>
      <c r="O88" s="104">
        <v>0</v>
      </c>
      <c r="P88" s="106">
        <v>0</v>
      </c>
    </row>
    <row r="89" spans="1:26" s="5" customFormat="1" ht="25.5" customHeight="1" x14ac:dyDescent="0.2">
      <c r="A89" s="98">
        <f t="shared" si="7"/>
        <v>49</v>
      </c>
      <c r="B89" s="99" t="s">
        <v>133</v>
      </c>
      <c r="C89" s="41" t="s">
        <v>93</v>
      </c>
      <c r="D89" s="100">
        <v>14</v>
      </c>
      <c r="E89" s="101">
        <f t="shared" si="4"/>
        <v>6</v>
      </c>
      <c r="F89" s="108">
        <v>5</v>
      </c>
      <c r="G89" s="108">
        <v>1</v>
      </c>
      <c r="H89" s="102">
        <f t="shared" si="5"/>
        <v>348.21999999999997</v>
      </c>
      <c r="I89" s="102">
        <v>315.83</v>
      </c>
      <c r="J89" s="103">
        <v>32.39</v>
      </c>
      <c r="K89" s="104">
        <v>10869687.299999999</v>
      </c>
      <c r="L89" s="105">
        <v>3565572.45</v>
      </c>
      <c r="M89" s="105">
        <v>2876784.83</v>
      </c>
      <c r="N89" s="105">
        <f t="shared" si="6"/>
        <v>4427330.0199999986</v>
      </c>
      <c r="O89" s="104">
        <v>0</v>
      </c>
      <c r="P89" s="106">
        <v>0</v>
      </c>
      <c r="Q89" s="13"/>
      <c r="R89" s="13"/>
    </row>
    <row r="90" spans="1:26" s="5" customFormat="1" ht="41.25" customHeight="1" x14ac:dyDescent="0.2">
      <c r="A90" s="98">
        <f t="shared" si="7"/>
        <v>50</v>
      </c>
      <c r="B90" s="99" t="s">
        <v>166</v>
      </c>
      <c r="C90" s="41" t="s">
        <v>62</v>
      </c>
      <c r="D90" s="100">
        <v>5</v>
      </c>
      <c r="E90" s="101">
        <f t="shared" si="4"/>
        <v>1</v>
      </c>
      <c r="F90" s="108">
        <v>0</v>
      </c>
      <c r="G90" s="108">
        <v>1</v>
      </c>
      <c r="H90" s="102">
        <f t="shared" si="5"/>
        <v>56.5</v>
      </c>
      <c r="I90" s="102">
        <v>0</v>
      </c>
      <c r="J90" s="103">
        <v>56.5</v>
      </c>
      <c r="K90" s="104">
        <v>1763647.5</v>
      </c>
      <c r="L90" s="105">
        <v>724375.84</v>
      </c>
      <c r="M90" s="105">
        <v>519635.83</v>
      </c>
      <c r="N90" s="105">
        <f t="shared" si="6"/>
        <v>519635.83</v>
      </c>
      <c r="O90" s="104">
        <v>0</v>
      </c>
      <c r="P90" s="106">
        <v>0</v>
      </c>
      <c r="Q90" s="13"/>
      <c r="R90" s="13"/>
    </row>
    <row r="91" spans="1:26" s="5" customFormat="1" ht="36" customHeight="1" x14ac:dyDescent="0.2">
      <c r="A91" s="98">
        <f t="shared" si="7"/>
        <v>51</v>
      </c>
      <c r="B91" s="99" t="s">
        <v>167</v>
      </c>
      <c r="C91" s="41" t="s">
        <v>62</v>
      </c>
      <c r="D91" s="100">
        <v>3</v>
      </c>
      <c r="E91" s="101">
        <f t="shared" si="4"/>
        <v>1</v>
      </c>
      <c r="F91" s="108">
        <v>1</v>
      </c>
      <c r="G91" s="108">
        <v>0</v>
      </c>
      <c r="H91" s="102">
        <f t="shared" si="5"/>
        <v>60.1</v>
      </c>
      <c r="I91" s="102">
        <v>60.1</v>
      </c>
      <c r="J91" s="103">
        <v>0</v>
      </c>
      <c r="K91" s="104">
        <v>1876021.5</v>
      </c>
      <c r="L91" s="105">
        <v>770530.76</v>
      </c>
      <c r="M91" s="105">
        <v>552745.37</v>
      </c>
      <c r="N91" s="105">
        <f t="shared" si="6"/>
        <v>552745.37</v>
      </c>
      <c r="O91" s="104">
        <v>0</v>
      </c>
      <c r="P91" s="106">
        <v>0</v>
      </c>
      <c r="Q91" s="13"/>
      <c r="R91" s="13"/>
    </row>
    <row r="92" spans="1:26" s="5" customFormat="1" ht="42" customHeight="1" x14ac:dyDescent="0.2">
      <c r="A92" s="98">
        <f t="shared" si="7"/>
        <v>52</v>
      </c>
      <c r="B92" s="99" t="s">
        <v>168</v>
      </c>
      <c r="C92" s="41" t="s">
        <v>93</v>
      </c>
      <c r="D92" s="100">
        <v>2</v>
      </c>
      <c r="E92" s="101">
        <f t="shared" si="4"/>
        <v>1</v>
      </c>
      <c r="F92" s="108">
        <v>0</v>
      </c>
      <c r="G92" s="108">
        <v>1</v>
      </c>
      <c r="H92" s="102">
        <f t="shared" si="5"/>
        <v>16.63</v>
      </c>
      <c r="I92" s="102">
        <v>0</v>
      </c>
      <c r="J92" s="103">
        <v>16.63</v>
      </c>
      <c r="K92" s="104">
        <v>519105.44999999995</v>
      </c>
      <c r="L92" s="105">
        <v>213210.09</v>
      </c>
      <c r="M92" s="105">
        <v>152947.68</v>
      </c>
      <c r="N92" s="105">
        <f t="shared" si="6"/>
        <v>152947.68</v>
      </c>
      <c r="O92" s="104">
        <v>0</v>
      </c>
      <c r="P92" s="106">
        <v>0</v>
      </c>
      <c r="Q92" s="13"/>
      <c r="R92" s="13"/>
    </row>
    <row r="93" spans="1:26" s="5" customFormat="1" ht="42" customHeight="1" x14ac:dyDescent="0.2">
      <c r="A93" s="98">
        <f t="shared" si="7"/>
        <v>53</v>
      </c>
      <c r="B93" s="99" t="s">
        <v>163</v>
      </c>
      <c r="C93" s="41" t="s">
        <v>93</v>
      </c>
      <c r="D93" s="100">
        <v>8</v>
      </c>
      <c r="E93" s="101">
        <f t="shared" si="4"/>
        <v>4</v>
      </c>
      <c r="F93" s="108">
        <v>4</v>
      </c>
      <c r="G93" s="108">
        <v>0</v>
      </c>
      <c r="H93" s="102">
        <f t="shared" si="5"/>
        <v>171</v>
      </c>
      <c r="I93" s="102">
        <v>171</v>
      </c>
      <c r="J93" s="103">
        <v>0</v>
      </c>
      <c r="K93" s="104">
        <v>5337765</v>
      </c>
      <c r="L93" s="105">
        <v>2192358.7400000002</v>
      </c>
      <c r="M93" s="105">
        <v>1572703.13</v>
      </c>
      <c r="N93" s="105">
        <f t="shared" si="6"/>
        <v>1572703.13</v>
      </c>
      <c r="O93" s="104">
        <v>0</v>
      </c>
      <c r="P93" s="106">
        <v>0</v>
      </c>
      <c r="Q93" s="59"/>
      <c r="R93" s="13"/>
    </row>
    <row r="94" spans="1:26" s="5" customFormat="1" ht="59.25" customHeight="1" x14ac:dyDescent="0.2">
      <c r="A94" s="98">
        <f t="shared" si="7"/>
        <v>54</v>
      </c>
      <c r="B94" s="99" t="s">
        <v>68</v>
      </c>
      <c r="C94" s="41" t="s">
        <v>93</v>
      </c>
      <c r="D94" s="100">
        <v>2</v>
      </c>
      <c r="E94" s="101">
        <f t="shared" si="4"/>
        <v>2</v>
      </c>
      <c r="F94" s="108">
        <v>2</v>
      </c>
      <c r="G94" s="108">
        <v>0</v>
      </c>
      <c r="H94" s="102">
        <f t="shared" si="5"/>
        <v>95.02</v>
      </c>
      <c r="I94" s="102">
        <v>95.02</v>
      </c>
      <c r="J94" s="103">
        <v>0</v>
      </c>
      <c r="K94" s="104">
        <v>2966049.3</v>
      </c>
      <c r="L94" s="105">
        <v>864134.33</v>
      </c>
      <c r="M94" s="105">
        <v>865448.61</v>
      </c>
      <c r="N94" s="105">
        <f t="shared" si="6"/>
        <v>1236466.3599999999</v>
      </c>
      <c r="O94" s="104">
        <v>0</v>
      </c>
      <c r="P94" s="106">
        <v>0</v>
      </c>
      <c r="Q94" s="13"/>
      <c r="R94" s="59"/>
    </row>
    <row r="95" spans="1:26" s="5" customFormat="1" ht="42" customHeight="1" x14ac:dyDescent="0.2">
      <c r="A95" s="98">
        <v>55</v>
      </c>
      <c r="B95" s="99" t="s">
        <v>169</v>
      </c>
      <c r="C95" s="41" t="s">
        <v>93</v>
      </c>
      <c r="D95" s="100">
        <v>2</v>
      </c>
      <c r="E95" s="101">
        <f t="shared" si="4"/>
        <v>1</v>
      </c>
      <c r="F95" s="108">
        <v>1</v>
      </c>
      <c r="G95" s="108">
        <v>0</v>
      </c>
      <c r="H95" s="102">
        <f t="shared" si="5"/>
        <v>76.900000000000006</v>
      </c>
      <c r="I95" s="102">
        <v>76.900000000000006</v>
      </c>
      <c r="J95" s="103">
        <v>0</v>
      </c>
      <c r="K95" s="104">
        <v>2400433.5</v>
      </c>
      <c r="L95" s="105">
        <v>985920.39</v>
      </c>
      <c r="M95" s="105">
        <v>707256.56</v>
      </c>
      <c r="N95" s="105">
        <f t="shared" si="6"/>
        <v>707256.54999999981</v>
      </c>
      <c r="O95" s="104">
        <v>0</v>
      </c>
      <c r="P95" s="106">
        <v>0</v>
      </c>
      <c r="Q95" s="97">
        <f>I97+J97</f>
        <v>30123.100000000013</v>
      </c>
      <c r="R95" s="13"/>
    </row>
    <row r="96" spans="1:26" s="5" customFormat="1" ht="42" customHeight="1" x14ac:dyDescent="0.2">
      <c r="A96" s="98">
        <v>56</v>
      </c>
      <c r="B96" s="99" t="s">
        <v>202</v>
      </c>
      <c r="C96" s="41" t="s">
        <v>93</v>
      </c>
      <c r="D96" s="100">
        <v>2</v>
      </c>
      <c r="E96" s="101">
        <f t="shared" si="4"/>
        <v>1</v>
      </c>
      <c r="F96" s="108">
        <v>1</v>
      </c>
      <c r="G96" s="108">
        <v>0</v>
      </c>
      <c r="H96" s="102">
        <f t="shared" si="5"/>
        <v>44.4</v>
      </c>
      <c r="I96" s="102">
        <v>44.4</v>
      </c>
      <c r="J96" s="103">
        <v>0</v>
      </c>
      <c r="K96" s="104">
        <v>1385946</v>
      </c>
      <c r="L96" s="105">
        <v>607589.91</v>
      </c>
      <c r="M96" s="105">
        <v>578561.41</v>
      </c>
      <c r="N96" s="105">
        <f t="shared" si="6"/>
        <v>199794.67999999993</v>
      </c>
      <c r="O96" s="104">
        <v>0</v>
      </c>
      <c r="P96" s="104">
        <v>0</v>
      </c>
      <c r="Q96" s="64">
        <f>L97+M97+N97+O97</f>
        <v>1064374376.55</v>
      </c>
      <c r="R96" s="13"/>
    </row>
    <row r="97" spans="1:21" s="9" customFormat="1" ht="15.75" customHeight="1" x14ac:dyDescent="0.2">
      <c r="A97" s="109"/>
      <c r="B97" s="110" t="s">
        <v>146</v>
      </c>
      <c r="C97" s="111"/>
      <c r="D97" s="112">
        <f t="shared" ref="D97:N97" si="8">SUM(D41:D96)</f>
        <v>1598</v>
      </c>
      <c r="E97" s="112">
        <f t="shared" si="8"/>
        <v>602</v>
      </c>
      <c r="F97" s="112">
        <f t="shared" si="8"/>
        <v>493</v>
      </c>
      <c r="G97" s="112">
        <f t="shared" si="8"/>
        <v>109</v>
      </c>
      <c r="H97" s="113">
        <f t="shared" si="8"/>
        <v>30123.1</v>
      </c>
      <c r="I97" s="113">
        <f t="shared" si="8"/>
        <v>24885.770000000015</v>
      </c>
      <c r="J97" s="113">
        <f t="shared" si="8"/>
        <v>5237.33</v>
      </c>
      <c r="K97" s="113">
        <f t="shared" si="8"/>
        <v>940292566.5</v>
      </c>
      <c r="L97" s="113">
        <f t="shared" si="8"/>
        <v>384325615.76999974</v>
      </c>
      <c r="M97" s="113">
        <f t="shared" si="8"/>
        <v>275698537.18000007</v>
      </c>
      <c r="N97" s="113">
        <f t="shared" si="8"/>
        <v>280268413.55000013</v>
      </c>
      <c r="O97" s="113">
        <v>124081810.05</v>
      </c>
      <c r="P97" s="114">
        <v>0</v>
      </c>
      <c r="Q97" s="18"/>
    </row>
    <row r="98" spans="1:21" s="5" customFormat="1" ht="27.75" customHeight="1" x14ac:dyDescent="0.2">
      <c r="A98" s="155" t="s">
        <v>147</v>
      </c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</row>
    <row r="99" spans="1:21" s="4" customFormat="1" ht="38.25" x14ac:dyDescent="0.2">
      <c r="A99" s="115">
        <v>1</v>
      </c>
      <c r="B99" s="99" t="s">
        <v>47</v>
      </c>
      <c r="C99" s="41" t="s">
        <v>93</v>
      </c>
      <c r="D99" s="108">
        <v>14</v>
      </c>
      <c r="E99" s="101">
        <f t="shared" ref="E99:E160" si="9">F99+G99</f>
        <v>7</v>
      </c>
      <c r="F99" s="108">
        <v>7</v>
      </c>
      <c r="G99" s="108">
        <v>0</v>
      </c>
      <c r="H99" s="102">
        <f t="shared" ref="H99:H160" si="10">I99+J99</f>
        <v>269.39999999999998</v>
      </c>
      <c r="I99" s="103">
        <v>269.39999999999998</v>
      </c>
      <c r="J99" s="103">
        <v>0</v>
      </c>
      <c r="K99" s="116">
        <f>H99*31215</f>
        <v>8409321</v>
      </c>
      <c r="L99" s="117">
        <v>4162356.48</v>
      </c>
      <c r="M99" s="117">
        <v>2123482.2599999998</v>
      </c>
      <c r="N99" s="117">
        <f>K99-L99-M99</f>
        <v>2123482.2599999998</v>
      </c>
      <c r="O99" s="118">
        <v>0</v>
      </c>
      <c r="P99" s="106">
        <v>0</v>
      </c>
      <c r="Q99" s="70"/>
      <c r="R99" s="6"/>
      <c r="S99" s="6"/>
      <c r="T99" s="6"/>
      <c r="U99" s="7"/>
    </row>
    <row r="100" spans="1:21" s="4" customFormat="1" ht="25.5" x14ac:dyDescent="0.2">
      <c r="A100" s="115">
        <f t="shared" ref="A100:A162" si="11">A99+1</f>
        <v>2</v>
      </c>
      <c r="B100" s="99" t="s">
        <v>104</v>
      </c>
      <c r="C100" s="119" t="s">
        <v>62</v>
      </c>
      <c r="D100" s="108">
        <v>30</v>
      </c>
      <c r="E100" s="101">
        <f t="shared" si="9"/>
        <v>9</v>
      </c>
      <c r="F100" s="108">
        <v>7</v>
      </c>
      <c r="G100" s="108">
        <v>2</v>
      </c>
      <c r="H100" s="102">
        <f t="shared" si="10"/>
        <v>389.7</v>
      </c>
      <c r="I100" s="103">
        <v>287.7</v>
      </c>
      <c r="J100" s="103">
        <v>102</v>
      </c>
      <c r="K100" s="116">
        <f t="shared" ref="K100:K163" si="12">H100*31215</f>
        <v>12164485.5</v>
      </c>
      <c r="L100" s="117">
        <v>6021047.96</v>
      </c>
      <c r="M100" s="117">
        <v>3071718.77</v>
      </c>
      <c r="N100" s="117">
        <f t="shared" ref="N100:N163" si="13">K100-L100-M100</f>
        <v>3071718.77</v>
      </c>
      <c r="O100" s="118">
        <v>0</v>
      </c>
      <c r="P100" s="106">
        <v>0</v>
      </c>
      <c r="Q100" s="70"/>
      <c r="R100" s="6"/>
      <c r="S100" s="6"/>
      <c r="T100" s="6"/>
      <c r="U100" s="7"/>
    </row>
    <row r="101" spans="1:21" s="4" customFormat="1" ht="25.5" x14ac:dyDescent="0.2">
      <c r="A101" s="115">
        <f t="shared" si="11"/>
        <v>3</v>
      </c>
      <c r="B101" s="99" t="s">
        <v>105</v>
      </c>
      <c r="C101" s="119" t="s">
        <v>200</v>
      </c>
      <c r="D101" s="108">
        <v>28</v>
      </c>
      <c r="E101" s="101">
        <f t="shared" si="9"/>
        <v>10</v>
      </c>
      <c r="F101" s="108">
        <v>9</v>
      </c>
      <c r="G101" s="108">
        <v>1</v>
      </c>
      <c r="H101" s="102">
        <f t="shared" si="10"/>
        <v>347.6</v>
      </c>
      <c r="I101" s="103">
        <v>324.24</v>
      </c>
      <c r="J101" s="103">
        <v>23.36</v>
      </c>
      <c r="K101" s="116">
        <f t="shared" si="12"/>
        <v>10850334</v>
      </c>
      <c r="L101" s="117">
        <v>5370583.2000000002</v>
      </c>
      <c r="M101" s="117">
        <v>2739875.4</v>
      </c>
      <c r="N101" s="117">
        <f t="shared" si="13"/>
        <v>2739875.4</v>
      </c>
      <c r="O101" s="118">
        <v>0</v>
      </c>
      <c r="P101" s="106">
        <v>0</v>
      </c>
      <c r="Q101" s="70"/>
      <c r="R101" s="6"/>
      <c r="S101" s="6"/>
      <c r="T101" s="6"/>
      <c r="U101" s="7"/>
    </row>
    <row r="102" spans="1:21" s="4" customFormat="1" ht="25.5" x14ac:dyDescent="0.2">
      <c r="A102" s="115">
        <f t="shared" si="11"/>
        <v>4</v>
      </c>
      <c r="B102" s="99" t="s">
        <v>106</v>
      </c>
      <c r="C102" s="119" t="s">
        <v>62</v>
      </c>
      <c r="D102" s="108">
        <v>41</v>
      </c>
      <c r="E102" s="101">
        <f t="shared" si="9"/>
        <v>11</v>
      </c>
      <c r="F102" s="108">
        <v>2</v>
      </c>
      <c r="G102" s="108">
        <v>9</v>
      </c>
      <c r="H102" s="102">
        <f t="shared" si="10"/>
        <v>387.8</v>
      </c>
      <c r="I102" s="103">
        <v>70.2</v>
      </c>
      <c r="J102" s="103">
        <v>317.60000000000002</v>
      </c>
      <c r="K102" s="116">
        <f t="shared" si="12"/>
        <v>12105177</v>
      </c>
      <c r="L102" s="117">
        <v>5991692.0800000001</v>
      </c>
      <c r="M102" s="117">
        <v>3056742.46</v>
      </c>
      <c r="N102" s="117">
        <f t="shared" si="13"/>
        <v>3056742.46</v>
      </c>
      <c r="O102" s="118">
        <v>0</v>
      </c>
      <c r="P102" s="106">
        <v>0</v>
      </c>
      <c r="Q102" s="70"/>
      <c r="R102" s="6"/>
      <c r="S102" s="6"/>
      <c r="T102" s="6"/>
      <c r="U102" s="7"/>
    </row>
    <row r="103" spans="1:21" s="4" customFormat="1" ht="38.25" x14ac:dyDescent="0.2">
      <c r="A103" s="115">
        <f t="shared" si="11"/>
        <v>5</v>
      </c>
      <c r="B103" s="99" t="s">
        <v>107</v>
      </c>
      <c r="C103" s="119" t="s">
        <v>62</v>
      </c>
      <c r="D103" s="108">
        <v>27</v>
      </c>
      <c r="E103" s="101">
        <f t="shared" si="9"/>
        <v>9</v>
      </c>
      <c r="F103" s="108">
        <v>7</v>
      </c>
      <c r="G103" s="108">
        <v>2</v>
      </c>
      <c r="H103" s="102">
        <f t="shared" si="10"/>
        <v>403.4</v>
      </c>
      <c r="I103" s="103">
        <v>319.20999999999998</v>
      </c>
      <c r="J103" s="103">
        <v>84.19</v>
      </c>
      <c r="K103" s="116">
        <f t="shared" si="12"/>
        <v>12592131</v>
      </c>
      <c r="L103" s="117">
        <v>6232719.4000000004</v>
      </c>
      <c r="M103" s="117">
        <v>3179705.8</v>
      </c>
      <c r="N103" s="117">
        <f t="shared" si="13"/>
        <v>3179705.8</v>
      </c>
      <c r="O103" s="118">
        <v>0</v>
      </c>
      <c r="P103" s="106">
        <v>0</v>
      </c>
      <c r="Q103" s="70"/>
      <c r="R103" s="6"/>
      <c r="S103" s="6"/>
      <c r="T103" s="6"/>
      <c r="U103" s="7"/>
    </row>
    <row r="104" spans="1:21" s="4" customFormat="1" ht="38.25" x14ac:dyDescent="0.2">
      <c r="A104" s="115">
        <f t="shared" si="11"/>
        <v>6</v>
      </c>
      <c r="B104" s="99" t="s">
        <v>108</v>
      </c>
      <c r="C104" s="119" t="s">
        <v>62</v>
      </c>
      <c r="D104" s="108">
        <v>30</v>
      </c>
      <c r="E104" s="101">
        <f t="shared" si="9"/>
        <v>11</v>
      </c>
      <c r="F104" s="108">
        <v>6</v>
      </c>
      <c r="G104" s="108">
        <v>5</v>
      </c>
      <c r="H104" s="102">
        <f t="shared" si="10"/>
        <v>390.4</v>
      </c>
      <c r="I104" s="103">
        <v>221.97</v>
      </c>
      <c r="J104" s="103">
        <v>168.42999999999998</v>
      </c>
      <c r="K104" s="116">
        <f t="shared" si="12"/>
        <v>12186336</v>
      </c>
      <c r="L104" s="117">
        <v>6031863.2999999998</v>
      </c>
      <c r="M104" s="117">
        <v>3077236.35</v>
      </c>
      <c r="N104" s="117">
        <f t="shared" si="13"/>
        <v>3077236.35</v>
      </c>
      <c r="O104" s="118">
        <v>0</v>
      </c>
      <c r="P104" s="106">
        <v>0</v>
      </c>
      <c r="Q104" s="70"/>
      <c r="R104" s="6"/>
      <c r="S104" s="6"/>
      <c r="T104" s="6"/>
      <c r="U104" s="7"/>
    </row>
    <row r="105" spans="1:21" s="4" customFormat="1" ht="38.25" x14ac:dyDescent="0.2">
      <c r="A105" s="115">
        <f t="shared" si="11"/>
        <v>7</v>
      </c>
      <c r="B105" s="99" t="s">
        <v>109</v>
      </c>
      <c r="C105" s="119" t="s">
        <v>62</v>
      </c>
      <c r="D105" s="108">
        <v>31</v>
      </c>
      <c r="E105" s="101">
        <f t="shared" si="9"/>
        <v>9</v>
      </c>
      <c r="F105" s="108">
        <v>7</v>
      </c>
      <c r="G105" s="108">
        <v>2</v>
      </c>
      <c r="H105" s="102">
        <f t="shared" si="10"/>
        <v>402.90000000000003</v>
      </c>
      <c r="I105" s="103">
        <v>325.86</v>
      </c>
      <c r="J105" s="103">
        <v>77.040000000000006</v>
      </c>
      <c r="K105" s="116">
        <f t="shared" si="12"/>
        <v>12576523.500000002</v>
      </c>
      <c r="L105" s="117">
        <v>6224994.1699999999</v>
      </c>
      <c r="M105" s="117">
        <v>3175764.67</v>
      </c>
      <c r="N105" s="117">
        <f t="shared" si="13"/>
        <v>3175764.660000002</v>
      </c>
      <c r="O105" s="118">
        <v>0</v>
      </c>
      <c r="P105" s="106">
        <v>0</v>
      </c>
      <c r="Q105" s="70"/>
      <c r="R105" s="6"/>
      <c r="S105" s="6"/>
      <c r="T105" s="6"/>
      <c r="U105" s="7"/>
    </row>
    <row r="106" spans="1:21" s="4" customFormat="1" ht="38.25" x14ac:dyDescent="0.2">
      <c r="A106" s="115">
        <f t="shared" si="11"/>
        <v>8</v>
      </c>
      <c r="B106" s="99" t="s">
        <v>110</v>
      </c>
      <c r="C106" s="119" t="s">
        <v>62</v>
      </c>
      <c r="D106" s="108">
        <v>20</v>
      </c>
      <c r="E106" s="101">
        <f t="shared" si="9"/>
        <v>11</v>
      </c>
      <c r="F106" s="108">
        <v>8</v>
      </c>
      <c r="G106" s="108">
        <v>3</v>
      </c>
      <c r="H106" s="102">
        <f t="shared" si="10"/>
        <v>387.5</v>
      </c>
      <c r="I106" s="103">
        <v>306.2</v>
      </c>
      <c r="J106" s="103">
        <v>81.3</v>
      </c>
      <c r="K106" s="116">
        <f t="shared" si="12"/>
        <v>12095812.5</v>
      </c>
      <c r="L106" s="117">
        <v>5987056.9299999997</v>
      </c>
      <c r="M106" s="117">
        <v>3054377.78</v>
      </c>
      <c r="N106" s="117">
        <f t="shared" si="13"/>
        <v>3054377.7900000005</v>
      </c>
      <c r="O106" s="118">
        <v>0</v>
      </c>
      <c r="P106" s="106">
        <v>0</v>
      </c>
      <c r="Q106" s="70"/>
      <c r="R106" s="6"/>
      <c r="S106" s="6"/>
      <c r="T106" s="6"/>
      <c r="U106" s="7"/>
    </row>
    <row r="107" spans="1:21" s="4" customFormat="1" ht="38.25" x14ac:dyDescent="0.2">
      <c r="A107" s="115">
        <f t="shared" si="11"/>
        <v>9</v>
      </c>
      <c r="B107" s="99" t="s">
        <v>111</v>
      </c>
      <c r="C107" s="119" t="s">
        <v>62</v>
      </c>
      <c r="D107" s="108">
        <v>27</v>
      </c>
      <c r="E107" s="101">
        <f t="shared" si="9"/>
        <v>10</v>
      </c>
      <c r="F107" s="108">
        <v>6</v>
      </c>
      <c r="G107" s="108">
        <v>4</v>
      </c>
      <c r="H107" s="102">
        <f t="shared" si="10"/>
        <v>379.2</v>
      </c>
      <c r="I107" s="103">
        <v>252.57</v>
      </c>
      <c r="J107" s="103">
        <v>126.63</v>
      </c>
      <c r="K107" s="116">
        <f t="shared" si="12"/>
        <v>11836728</v>
      </c>
      <c r="L107" s="117">
        <v>5858818.04</v>
      </c>
      <c r="M107" s="117">
        <v>2988954.98</v>
      </c>
      <c r="N107" s="117">
        <f t="shared" si="13"/>
        <v>2988954.98</v>
      </c>
      <c r="O107" s="118">
        <v>0</v>
      </c>
      <c r="P107" s="106">
        <v>0</v>
      </c>
      <c r="Q107" s="70"/>
      <c r="R107" s="6"/>
      <c r="S107" s="6"/>
      <c r="T107" s="6"/>
      <c r="U107" s="7"/>
    </row>
    <row r="108" spans="1:21" s="4" customFormat="1" ht="38.25" x14ac:dyDescent="0.2">
      <c r="A108" s="115">
        <f t="shared" si="11"/>
        <v>10</v>
      </c>
      <c r="B108" s="99" t="s">
        <v>112</v>
      </c>
      <c r="C108" s="119" t="s">
        <v>62</v>
      </c>
      <c r="D108" s="108">
        <v>20</v>
      </c>
      <c r="E108" s="101">
        <f t="shared" si="9"/>
        <v>9</v>
      </c>
      <c r="F108" s="108">
        <v>6</v>
      </c>
      <c r="G108" s="108">
        <v>3</v>
      </c>
      <c r="H108" s="102">
        <f t="shared" si="10"/>
        <v>358.1</v>
      </c>
      <c r="I108" s="103">
        <v>208.09</v>
      </c>
      <c r="J108" s="103">
        <v>150.01</v>
      </c>
      <c r="K108" s="116">
        <f t="shared" si="12"/>
        <v>11178091.5</v>
      </c>
      <c r="L108" s="117">
        <v>5532813.1299999999</v>
      </c>
      <c r="M108" s="117">
        <v>2822639.18</v>
      </c>
      <c r="N108" s="117">
        <f t="shared" si="13"/>
        <v>2822639.19</v>
      </c>
      <c r="O108" s="118">
        <v>0</v>
      </c>
      <c r="P108" s="106">
        <v>0</v>
      </c>
      <c r="Q108" s="70"/>
      <c r="R108" s="6"/>
      <c r="S108" s="6"/>
      <c r="T108" s="6"/>
      <c r="U108" s="7"/>
    </row>
    <row r="109" spans="1:21" s="4" customFormat="1" ht="39" customHeight="1" x14ac:dyDescent="0.2">
      <c r="A109" s="115">
        <f t="shared" si="11"/>
        <v>11</v>
      </c>
      <c r="B109" s="99" t="s">
        <v>48</v>
      </c>
      <c r="C109" s="119" t="s">
        <v>93</v>
      </c>
      <c r="D109" s="108">
        <v>19</v>
      </c>
      <c r="E109" s="101">
        <f t="shared" si="9"/>
        <v>5</v>
      </c>
      <c r="F109" s="108">
        <v>2</v>
      </c>
      <c r="G109" s="108">
        <v>3</v>
      </c>
      <c r="H109" s="102">
        <f t="shared" si="10"/>
        <v>226.1</v>
      </c>
      <c r="I109" s="103">
        <v>65.069999999999993</v>
      </c>
      <c r="J109" s="103">
        <v>161.03</v>
      </c>
      <c r="K109" s="116">
        <f t="shared" si="12"/>
        <v>7057711.5</v>
      </c>
      <c r="L109" s="117">
        <v>3493351.16</v>
      </c>
      <c r="M109" s="117">
        <v>1782180.17</v>
      </c>
      <c r="N109" s="117">
        <f t="shared" si="13"/>
        <v>1782180.17</v>
      </c>
      <c r="O109" s="118">
        <v>0</v>
      </c>
      <c r="P109" s="106">
        <v>0</v>
      </c>
      <c r="Q109" s="70"/>
    </row>
    <row r="110" spans="1:21" s="5" customFormat="1" ht="38.25" x14ac:dyDescent="0.2">
      <c r="A110" s="115">
        <f t="shared" si="11"/>
        <v>12</v>
      </c>
      <c r="B110" s="99" t="s">
        <v>113</v>
      </c>
      <c r="C110" s="119" t="s">
        <v>62</v>
      </c>
      <c r="D110" s="108">
        <v>29</v>
      </c>
      <c r="E110" s="101">
        <f t="shared" si="9"/>
        <v>11</v>
      </c>
      <c r="F110" s="108">
        <v>9</v>
      </c>
      <c r="G110" s="108">
        <v>2</v>
      </c>
      <c r="H110" s="102">
        <f t="shared" si="10"/>
        <v>468.8</v>
      </c>
      <c r="I110" s="103">
        <v>401.2</v>
      </c>
      <c r="J110" s="103">
        <v>67.600000000000023</v>
      </c>
      <c r="K110" s="116">
        <f t="shared" si="12"/>
        <v>14633592</v>
      </c>
      <c r="L110" s="117">
        <v>7243180.1100000003</v>
      </c>
      <c r="M110" s="117">
        <v>3695205.95</v>
      </c>
      <c r="N110" s="117">
        <f t="shared" si="13"/>
        <v>3695205.9399999995</v>
      </c>
      <c r="O110" s="118">
        <v>0</v>
      </c>
      <c r="P110" s="106">
        <v>0</v>
      </c>
      <c r="Q110" s="70"/>
      <c r="R110" s="3"/>
      <c r="S110" s="3"/>
    </row>
    <row r="111" spans="1:21" s="5" customFormat="1" ht="38.25" x14ac:dyDescent="0.2">
      <c r="A111" s="115">
        <f t="shared" si="11"/>
        <v>13</v>
      </c>
      <c r="B111" s="99" t="s">
        <v>114</v>
      </c>
      <c r="C111" s="119" t="s">
        <v>62</v>
      </c>
      <c r="D111" s="108">
        <v>20</v>
      </c>
      <c r="E111" s="101">
        <f t="shared" si="9"/>
        <v>11</v>
      </c>
      <c r="F111" s="108">
        <v>10</v>
      </c>
      <c r="G111" s="108">
        <v>1</v>
      </c>
      <c r="H111" s="102">
        <f t="shared" si="10"/>
        <v>525.17999999999995</v>
      </c>
      <c r="I111" s="103">
        <v>460.08</v>
      </c>
      <c r="J111" s="103">
        <v>65.099999999999994</v>
      </c>
      <c r="K111" s="116">
        <f t="shared" si="12"/>
        <v>16393493.699999999</v>
      </c>
      <c r="L111" s="117">
        <v>8114277.5800000001</v>
      </c>
      <c r="M111" s="117">
        <v>4139608.06</v>
      </c>
      <c r="N111" s="117">
        <f t="shared" si="13"/>
        <v>4139608.0599999991</v>
      </c>
      <c r="O111" s="118">
        <v>0</v>
      </c>
      <c r="P111" s="106">
        <v>0</v>
      </c>
      <c r="Q111" s="70"/>
      <c r="R111" s="60"/>
      <c r="S111" s="60"/>
    </row>
    <row r="112" spans="1:21" s="5" customFormat="1" ht="38.25" x14ac:dyDescent="0.2">
      <c r="A112" s="115">
        <f t="shared" si="11"/>
        <v>14</v>
      </c>
      <c r="B112" s="99" t="s">
        <v>170</v>
      </c>
      <c r="C112" s="119" t="s">
        <v>200</v>
      </c>
      <c r="D112" s="108">
        <v>8</v>
      </c>
      <c r="E112" s="101">
        <f t="shared" si="9"/>
        <v>5</v>
      </c>
      <c r="F112" s="108">
        <v>3</v>
      </c>
      <c r="G112" s="108">
        <v>2</v>
      </c>
      <c r="H112" s="102">
        <f t="shared" si="10"/>
        <v>337.79999999999995</v>
      </c>
      <c r="I112" s="103">
        <v>206.7</v>
      </c>
      <c r="J112" s="103">
        <v>131.09999999999997</v>
      </c>
      <c r="K112" s="116">
        <f t="shared" si="12"/>
        <v>10544426.999999998</v>
      </c>
      <c r="L112" s="117">
        <v>5219168.5999999996</v>
      </c>
      <c r="M112" s="117">
        <v>2662629.2000000002</v>
      </c>
      <c r="N112" s="117">
        <f t="shared" si="13"/>
        <v>2662629.1999999983</v>
      </c>
      <c r="O112" s="118">
        <v>0</v>
      </c>
      <c r="P112" s="106">
        <v>0</v>
      </c>
      <c r="Q112" s="70"/>
      <c r="R112" s="60"/>
      <c r="S112" s="60"/>
    </row>
    <row r="113" spans="1:19" s="5" customFormat="1" ht="38.25" x14ac:dyDescent="0.2">
      <c r="A113" s="115">
        <f t="shared" si="11"/>
        <v>15</v>
      </c>
      <c r="B113" s="99" t="s">
        <v>115</v>
      </c>
      <c r="C113" s="119" t="s">
        <v>62</v>
      </c>
      <c r="D113" s="108">
        <v>23</v>
      </c>
      <c r="E113" s="101">
        <f t="shared" si="9"/>
        <v>8</v>
      </c>
      <c r="F113" s="108">
        <v>6</v>
      </c>
      <c r="G113" s="108">
        <v>2</v>
      </c>
      <c r="H113" s="102">
        <f t="shared" si="10"/>
        <v>377.69</v>
      </c>
      <c r="I113" s="103">
        <v>270.99</v>
      </c>
      <c r="J113" s="103">
        <v>106.7</v>
      </c>
      <c r="K113" s="116">
        <f t="shared" si="12"/>
        <v>11789593.35</v>
      </c>
      <c r="L113" s="117">
        <v>5835487.8300000001</v>
      </c>
      <c r="M113" s="117">
        <v>2977052.76</v>
      </c>
      <c r="N113" s="117">
        <f t="shared" si="13"/>
        <v>2977052.76</v>
      </c>
      <c r="O113" s="118">
        <v>0</v>
      </c>
      <c r="P113" s="106">
        <v>0</v>
      </c>
      <c r="Q113" s="70"/>
      <c r="R113" s="3"/>
      <c r="S113" s="3"/>
    </row>
    <row r="114" spans="1:19" s="5" customFormat="1" ht="38.25" x14ac:dyDescent="0.2">
      <c r="A114" s="115">
        <f t="shared" si="11"/>
        <v>16</v>
      </c>
      <c r="B114" s="99" t="s">
        <v>116</v>
      </c>
      <c r="C114" s="119" t="s">
        <v>93</v>
      </c>
      <c r="D114" s="108">
        <v>8</v>
      </c>
      <c r="E114" s="101">
        <f t="shared" si="9"/>
        <v>4</v>
      </c>
      <c r="F114" s="108">
        <v>3</v>
      </c>
      <c r="G114" s="108">
        <v>1</v>
      </c>
      <c r="H114" s="102">
        <f t="shared" si="10"/>
        <v>288.20000000000005</v>
      </c>
      <c r="I114" s="103">
        <v>220.3</v>
      </c>
      <c r="J114" s="103">
        <v>67.900000000000034</v>
      </c>
      <c r="K114" s="116">
        <f t="shared" si="12"/>
        <v>8996163.0000000019</v>
      </c>
      <c r="L114" s="117">
        <v>4452825.3099999996</v>
      </c>
      <c r="M114" s="117">
        <v>2271668.84</v>
      </c>
      <c r="N114" s="117">
        <f t="shared" si="13"/>
        <v>2271668.8500000024</v>
      </c>
      <c r="O114" s="118">
        <v>0</v>
      </c>
      <c r="P114" s="106">
        <v>0</v>
      </c>
      <c r="Q114" s="70"/>
    </row>
    <row r="115" spans="1:19" s="5" customFormat="1" ht="38.25" x14ac:dyDescent="0.2">
      <c r="A115" s="115">
        <f t="shared" si="11"/>
        <v>17</v>
      </c>
      <c r="B115" s="99" t="s">
        <v>117</v>
      </c>
      <c r="C115" s="119" t="s">
        <v>62</v>
      </c>
      <c r="D115" s="108">
        <v>2</v>
      </c>
      <c r="E115" s="101">
        <f t="shared" si="9"/>
        <v>2</v>
      </c>
      <c r="F115" s="108">
        <v>2</v>
      </c>
      <c r="G115" s="108">
        <v>0</v>
      </c>
      <c r="H115" s="102">
        <f t="shared" si="10"/>
        <v>83.6</v>
      </c>
      <c r="I115" s="103">
        <v>83.6</v>
      </c>
      <c r="J115" s="103">
        <v>0</v>
      </c>
      <c r="K115" s="116">
        <f t="shared" si="12"/>
        <v>2609574</v>
      </c>
      <c r="L115" s="117">
        <v>1291659.25</v>
      </c>
      <c r="M115" s="117">
        <v>658957.37</v>
      </c>
      <c r="N115" s="117">
        <f t="shared" si="13"/>
        <v>658957.38</v>
      </c>
      <c r="O115" s="118">
        <v>0</v>
      </c>
      <c r="P115" s="106">
        <v>0</v>
      </c>
      <c r="Q115" s="70"/>
    </row>
    <row r="116" spans="1:19" s="5" customFormat="1" ht="38.25" x14ac:dyDescent="0.2">
      <c r="A116" s="115">
        <f t="shared" si="11"/>
        <v>18</v>
      </c>
      <c r="B116" s="99" t="s">
        <v>49</v>
      </c>
      <c r="C116" s="119" t="s">
        <v>93</v>
      </c>
      <c r="D116" s="108">
        <v>19</v>
      </c>
      <c r="E116" s="101">
        <f t="shared" si="9"/>
        <v>9</v>
      </c>
      <c r="F116" s="108">
        <v>7</v>
      </c>
      <c r="G116" s="108">
        <v>2</v>
      </c>
      <c r="H116" s="102">
        <f t="shared" si="10"/>
        <v>432.99</v>
      </c>
      <c r="I116" s="103">
        <v>325</v>
      </c>
      <c r="J116" s="103">
        <v>107.99</v>
      </c>
      <c r="K116" s="116">
        <f t="shared" si="12"/>
        <v>13515782.85</v>
      </c>
      <c r="L116" s="117">
        <v>6689898.79</v>
      </c>
      <c r="M116" s="117">
        <v>4029335.17</v>
      </c>
      <c r="N116" s="117">
        <f t="shared" si="13"/>
        <v>2796548.8899999997</v>
      </c>
      <c r="O116" s="118">
        <v>0</v>
      </c>
      <c r="P116" s="106">
        <v>0</v>
      </c>
      <c r="Q116" s="70"/>
    </row>
    <row r="117" spans="1:19" s="5" customFormat="1" ht="38.25" x14ac:dyDescent="0.2">
      <c r="A117" s="115">
        <f t="shared" si="11"/>
        <v>19</v>
      </c>
      <c r="B117" s="99" t="s">
        <v>50</v>
      </c>
      <c r="C117" s="119" t="s">
        <v>62</v>
      </c>
      <c r="D117" s="108">
        <v>16</v>
      </c>
      <c r="E117" s="101">
        <f t="shared" si="9"/>
        <v>8</v>
      </c>
      <c r="F117" s="108">
        <v>8</v>
      </c>
      <c r="G117" s="108">
        <v>0</v>
      </c>
      <c r="H117" s="102">
        <f t="shared" si="10"/>
        <v>397.6</v>
      </c>
      <c r="I117" s="103">
        <v>397.6</v>
      </c>
      <c r="J117" s="103">
        <v>0</v>
      </c>
      <c r="K117" s="116">
        <f t="shared" si="12"/>
        <v>12411084</v>
      </c>
      <c r="L117" s="117">
        <v>6143106.6799999997</v>
      </c>
      <c r="M117" s="117">
        <v>3133988.66</v>
      </c>
      <c r="N117" s="117">
        <f t="shared" si="13"/>
        <v>3133988.66</v>
      </c>
      <c r="O117" s="118">
        <v>0</v>
      </c>
      <c r="P117" s="106">
        <v>0</v>
      </c>
      <c r="Q117" s="70"/>
    </row>
    <row r="118" spans="1:19" s="5" customFormat="1" ht="38.25" x14ac:dyDescent="0.2">
      <c r="A118" s="115">
        <f t="shared" si="11"/>
        <v>20</v>
      </c>
      <c r="B118" s="99" t="s">
        <v>171</v>
      </c>
      <c r="C118" s="119" t="s">
        <v>93</v>
      </c>
      <c r="D118" s="108">
        <v>15</v>
      </c>
      <c r="E118" s="101">
        <f t="shared" si="9"/>
        <v>7</v>
      </c>
      <c r="F118" s="108">
        <v>7</v>
      </c>
      <c r="G118" s="108">
        <v>0</v>
      </c>
      <c r="H118" s="102">
        <f t="shared" si="10"/>
        <v>352</v>
      </c>
      <c r="I118" s="103">
        <v>352</v>
      </c>
      <c r="J118" s="103">
        <v>0</v>
      </c>
      <c r="K118" s="116">
        <f t="shared" si="12"/>
        <v>10987680</v>
      </c>
      <c r="L118" s="117">
        <v>5438565.2599999998</v>
      </c>
      <c r="M118" s="117">
        <v>2774557.37</v>
      </c>
      <c r="N118" s="117">
        <f t="shared" si="13"/>
        <v>2774557.37</v>
      </c>
      <c r="O118" s="118">
        <v>0</v>
      </c>
      <c r="P118" s="106">
        <v>0</v>
      </c>
      <c r="Q118" s="70"/>
    </row>
    <row r="119" spans="1:19" s="5" customFormat="1" ht="38.25" x14ac:dyDescent="0.2">
      <c r="A119" s="115">
        <f t="shared" si="11"/>
        <v>21</v>
      </c>
      <c r="B119" s="99" t="s">
        <v>52</v>
      </c>
      <c r="C119" s="119" t="s">
        <v>93</v>
      </c>
      <c r="D119" s="108">
        <v>21</v>
      </c>
      <c r="E119" s="101">
        <f t="shared" si="9"/>
        <v>8</v>
      </c>
      <c r="F119" s="108">
        <v>7</v>
      </c>
      <c r="G119" s="108">
        <v>1</v>
      </c>
      <c r="H119" s="102">
        <f t="shared" si="10"/>
        <v>370</v>
      </c>
      <c r="I119" s="103">
        <v>325.93</v>
      </c>
      <c r="J119" s="103">
        <v>44.07</v>
      </c>
      <c r="K119" s="116">
        <f t="shared" si="12"/>
        <v>11549550</v>
      </c>
      <c r="L119" s="117">
        <v>5716673.7199999997</v>
      </c>
      <c r="M119" s="117">
        <v>2916438.14</v>
      </c>
      <c r="N119" s="117">
        <f t="shared" si="13"/>
        <v>2916438.14</v>
      </c>
      <c r="O119" s="118">
        <v>0</v>
      </c>
      <c r="P119" s="106">
        <v>0</v>
      </c>
      <c r="Q119" s="70"/>
    </row>
    <row r="120" spans="1:19" s="5" customFormat="1" ht="38.25" x14ac:dyDescent="0.2">
      <c r="A120" s="115">
        <f t="shared" si="11"/>
        <v>22</v>
      </c>
      <c r="B120" s="99" t="s">
        <v>53</v>
      </c>
      <c r="C120" s="119" t="s">
        <v>93</v>
      </c>
      <c r="D120" s="108">
        <v>19</v>
      </c>
      <c r="E120" s="101">
        <f t="shared" si="9"/>
        <v>9</v>
      </c>
      <c r="F120" s="108">
        <v>9</v>
      </c>
      <c r="G120" s="108">
        <v>0</v>
      </c>
      <c r="H120" s="102">
        <f t="shared" si="10"/>
        <v>386.9</v>
      </c>
      <c r="I120" s="103">
        <v>386.9</v>
      </c>
      <c r="J120" s="103">
        <v>0</v>
      </c>
      <c r="K120" s="116">
        <f t="shared" si="12"/>
        <v>12077083.5</v>
      </c>
      <c r="L120" s="117">
        <v>5977786.6500000004</v>
      </c>
      <c r="M120" s="117">
        <v>3049648.43</v>
      </c>
      <c r="N120" s="117">
        <f t="shared" si="13"/>
        <v>3049648.4199999995</v>
      </c>
      <c r="O120" s="118">
        <v>0</v>
      </c>
      <c r="P120" s="106">
        <v>0</v>
      </c>
      <c r="Q120" s="70"/>
    </row>
    <row r="121" spans="1:19" s="5" customFormat="1" ht="53.25" customHeight="1" x14ac:dyDescent="0.2">
      <c r="A121" s="115">
        <f t="shared" si="11"/>
        <v>23</v>
      </c>
      <c r="B121" s="99" t="s">
        <v>54</v>
      </c>
      <c r="C121" s="119" t="s">
        <v>62</v>
      </c>
      <c r="D121" s="108">
        <v>33</v>
      </c>
      <c r="E121" s="101">
        <f t="shared" si="9"/>
        <v>16</v>
      </c>
      <c r="F121" s="108">
        <v>14</v>
      </c>
      <c r="G121" s="108">
        <v>2</v>
      </c>
      <c r="H121" s="102">
        <f t="shared" si="10"/>
        <v>502.1</v>
      </c>
      <c r="I121" s="103">
        <v>458.4</v>
      </c>
      <c r="J121" s="103">
        <v>43.700000000000045</v>
      </c>
      <c r="K121" s="116">
        <f t="shared" si="12"/>
        <v>15673051.5</v>
      </c>
      <c r="L121" s="117">
        <v>7757680.7400000002</v>
      </c>
      <c r="M121" s="117">
        <v>3957685.38</v>
      </c>
      <c r="N121" s="117">
        <f t="shared" si="13"/>
        <v>3957685.38</v>
      </c>
      <c r="O121" s="118">
        <v>0</v>
      </c>
      <c r="P121" s="106">
        <v>0</v>
      </c>
      <c r="Q121" s="70"/>
    </row>
    <row r="122" spans="1:19" s="5" customFormat="1" ht="38.25" x14ac:dyDescent="0.2">
      <c r="A122" s="115">
        <f t="shared" si="11"/>
        <v>24</v>
      </c>
      <c r="B122" s="99" t="s">
        <v>55</v>
      </c>
      <c r="C122" s="119" t="s">
        <v>62</v>
      </c>
      <c r="D122" s="108">
        <v>20</v>
      </c>
      <c r="E122" s="101">
        <f t="shared" si="9"/>
        <v>9</v>
      </c>
      <c r="F122" s="108">
        <v>7</v>
      </c>
      <c r="G122" s="108">
        <v>2</v>
      </c>
      <c r="H122" s="102">
        <f t="shared" si="10"/>
        <v>358.6</v>
      </c>
      <c r="I122" s="103">
        <v>268.95</v>
      </c>
      <c r="J122" s="103">
        <v>89.65</v>
      </c>
      <c r="K122" s="116">
        <f t="shared" si="12"/>
        <v>11193699</v>
      </c>
      <c r="L122" s="117">
        <v>5540538.3700000001</v>
      </c>
      <c r="M122" s="117">
        <v>2826580.32</v>
      </c>
      <c r="N122" s="117">
        <f t="shared" si="13"/>
        <v>2826580.31</v>
      </c>
      <c r="O122" s="118">
        <v>0</v>
      </c>
      <c r="P122" s="106">
        <v>0</v>
      </c>
      <c r="Q122" s="70"/>
    </row>
    <row r="123" spans="1:19" s="5" customFormat="1" ht="38.25" x14ac:dyDescent="0.2">
      <c r="A123" s="115">
        <f t="shared" si="11"/>
        <v>25</v>
      </c>
      <c r="B123" s="99" t="s">
        <v>172</v>
      </c>
      <c r="C123" s="119" t="s">
        <v>93</v>
      </c>
      <c r="D123" s="108">
        <v>31</v>
      </c>
      <c r="E123" s="101">
        <f t="shared" si="9"/>
        <v>11</v>
      </c>
      <c r="F123" s="108">
        <v>9</v>
      </c>
      <c r="G123" s="108">
        <v>2</v>
      </c>
      <c r="H123" s="102">
        <f t="shared" si="10"/>
        <v>475.76</v>
      </c>
      <c r="I123" s="103">
        <v>343.26</v>
      </c>
      <c r="J123" s="103">
        <v>132.5</v>
      </c>
      <c r="K123" s="116">
        <f t="shared" si="12"/>
        <v>14850848.4</v>
      </c>
      <c r="L123" s="117">
        <v>7350715.3700000001</v>
      </c>
      <c r="M123" s="117">
        <v>3750066.51</v>
      </c>
      <c r="N123" s="117">
        <f t="shared" si="13"/>
        <v>3750066.5200000005</v>
      </c>
      <c r="O123" s="118">
        <v>0</v>
      </c>
      <c r="P123" s="106">
        <v>0</v>
      </c>
      <c r="Q123" s="70"/>
    </row>
    <row r="124" spans="1:19" s="5" customFormat="1" ht="42" customHeight="1" x14ac:dyDescent="0.2">
      <c r="A124" s="115">
        <f t="shared" si="11"/>
        <v>26</v>
      </c>
      <c r="B124" s="99" t="s">
        <v>57</v>
      </c>
      <c r="C124" s="119" t="s">
        <v>62</v>
      </c>
      <c r="D124" s="108">
        <v>24</v>
      </c>
      <c r="E124" s="101">
        <f t="shared" si="9"/>
        <v>11</v>
      </c>
      <c r="F124" s="108">
        <v>9</v>
      </c>
      <c r="G124" s="108">
        <v>2</v>
      </c>
      <c r="H124" s="102">
        <f t="shared" si="10"/>
        <v>435.00000000000006</v>
      </c>
      <c r="I124" s="103">
        <v>378.98</v>
      </c>
      <c r="J124" s="103">
        <v>56.020000000000039</v>
      </c>
      <c r="K124" s="116">
        <f t="shared" si="12"/>
        <v>13578525.000000002</v>
      </c>
      <c r="L124" s="117">
        <v>6720954.2400000002</v>
      </c>
      <c r="M124" s="117">
        <v>3428785.38</v>
      </c>
      <c r="N124" s="117">
        <f t="shared" si="13"/>
        <v>3428785.3800000018</v>
      </c>
      <c r="O124" s="118">
        <v>0</v>
      </c>
      <c r="P124" s="106">
        <v>0</v>
      </c>
      <c r="Q124" s="70"/>
    </row>
    <row r="125" spans="1:19" s="5" customFormat="1" ht="39" customHeight="1" x14ac:dyDescent="0.2">
      <c r="A125" s="115">
        <f t="shared" si="11"/>
        <v>27</v>
      </c>
      <c r="B125" s="99" t="s">
        <v>58</v>
      </c>
      <c r="C125" s="119" t="s">
        <v>93</v>
      </c>
      <c r="D125" s="108">
        <v>28</v>
      </c>
      <c r="E125" s="101">
        <f t="shared" si="9"/>
        <v>8</v>
      </c>
      <c r="F125" s="108">
        <v>7</v>
      </c>
      <c r="G125" s="108">
        <v>1</v>
      </c>
      <c r="H125" s="102">
        <f t="shared" si="10"/>
        <v>404.9</v>
      </c>
      <c r="I125" s="103">
        <v>372.59</v>
      </c>
      <c r="J125" s="103">
        <v>32.31</v>
      </c>
      <c r="K125" s="116">
        <f t="shared" si="12"/>
        <v>12638953.5</v>
      </c>
      <c r="L125" s="117">
        <v>6255895.0999999996</v>
      </c>
      <c r="M125" s="117">
        <v>3191529.2</v>
      </c>
      <c r="N125" s="117">
        <f t="shared" si="13"/>
        <v>3191529.2</v>
      </c>
      <c r="O125" s="118">
        <v>0</v>
      </c>
      <c r="P125" s="106">
        <v>0</v>
      </c>
      <c r="Q125" s="70"/>
    </row>
    <row r="126" spans="1:19" s="5" customFormat="1" ht="38.25" x14ac:dyDescent="0.2">
      <c r="A126" s="115">
        <f t="shared" si="11"/>
        <v>28</v>
      </c>
      <c r="B126" s="99" t="s">
        <v>173</v>
      </c>
      <c r="C126" s="119" t="s">
        <v>93</v>
      </c>
      <c r="D126" s="108">
        <v>32</v>
      </c>
      <c r="E126" s="101">
        <f t="shared" si="9"/>
        <v>12</v>
      </c>
      <c r="F126" s="108">
        <v>9</v>
      </c>
      <c r="G126" s="108">
        <v>3</v>
      </c>
      <c r="H126" s="102">
        <f t="shared" si="10"/>
        <v>461.69999999999993</v>
      </c>
      <c r="I126" s="103">
        <v>335.46</v>
      </c>
      <c r="J126" s="103">
        <v>126.23999999999995</v>
      </c>
      <c r="K126" s="116">
        <f t="shared" si="12"/>
        <v>14411965.499999998</v>
      </c>
      <c r="L126" s="117">
        <v>7133481.7800000003</v>
      </c>
      <c r="M126" s="117">
        <v>3639241.86</v>
      </c>
      <c r="N126" s="117">
        <f t="shared" si="13"/>
        <v>3639241.859999998</v>
      </c>
      <c r="O126" s="118">
        <v>0</v>
      </c>
      <c r="P126" s="106">
        <v>0</v>
      </c>
      <c r="Q126" s="70"/>
    </row>
    <row r="127" spans="1:19" s="5" customFormat="1" ht="38.25" x14ac:dyDescent="0.2">
      <c r="A127" s="115">
        <f t="shared" si="11"/>
        <v>29</v>
      </c>
      <c r="B127" s="99" t="s">
        <v>59</v>
      </c>
      <c r="C127" s="119" t="s">
        <v>93</v>
      </c>
      <c r="D127" s="108">
        <v>38</v>
      </c>
      <c r="E127" s="101">
        <f t="shared" si="9"/>
        <v>13</v>
      </c>
      <c r="F127" s="108">
        <v>12</v>
      </c>
      <c r="G127" s="108">
        <v>1</v>
      </c>
      <c r="H127" s="102">
        <f t="shared" si="10"/>
        <v>563.70000000000005</v>
      </c>
      <c r="I127" s="103">
        <v>529.76</v>
      </c>
      <c r="J127" s="103">
        <v>33.94</v>
      </c>
      <c r="K127" s="116">
        <f t="shared" si="12"/>
        <v>17595895.5</v>
      </c>
      <c r="L127" s="117">
        <v>8709429.6600000001</v>
      </c>
      <c r="M127" s="117">
        <v>4443232.92</v>
      </c>
      <c r="N127" s="117">
        <f t="shared" si="13"/>
        <v>4443232.92</v>
      </c>
      <c r="O127" s="118">
        <v>0</v>
      </c>
      <c r="P127" s="106">
        <v>0</v>
      </c>
      <c r="Q127" s="70"/>
    </row>
    <row r="128" spans="1:19" s="5" customFormat="1" ht="41.25" customHeight="1" x14ac:dyDescent="0.2">
      <c r="A128" s="115">
        <f t="shared" si="11"/>
        <v>30</v>
      </c>
      <c r="B128" s="99" t="s">
        <v>60</v>
      </c>
      <c r="C128" s="119" t="s">
        <v>93</v>
      </c>
      <c r="D128" s="108">
        <v>38</v>
      </c>
      <c r="E128" s="101">
        <f t="shared" si="9"/>
        <v>16</v>
      </c>
      <c r="F128" s="108">
        <v>16</v>
      </c>
      <c r="G128" s="108">
        <v>0</v>
      </c>
      <c r="H128" s="102">
        <f t="shared" si="10"/>
        <v>570.20000000000005</v>
      </c>
      <c r="I128" s="103">
        <v>570.20000000000005</v>
      </c>
      <c r="J128" s="103">
        <v>0</v>
      </c>
      <c r="K128" s="116">
        <f t="shared" si="12"/>
        <v>17798793</v>
      </c>
      <c r="L128" s="117">
        <v>8809857.7100000009</v>
      </c>
      <c r="M128" s="117">
        <v>4494467.6500000004</v>
      </c>
      <c r="N128" s="117">
        <f t="shared" si="13"/>
        <v>4494467.6399999987</v>
      </c>
      <c r="O128" s="118">
        <v>0</v>
      </c>
      <c r="P128" s="106">
        <v>0</v>
      </c>
      <c r="Q128" s="70"/>
    </row>
    <row r="129" spans="1:17" s="5" customFormat="1" ht="39" customHeight="1" x14ac:dyDescent="0.2">
      <c r="A129" s="115">
        <f t="shared" si="11"/>
        <v>31</v>
      </c>
      <c r="B129" s="99" t="s">
        <v>61</v>
      </c>
      <c r="C129" s="119" t="s">
        <v>93</v>
      </c>
      <c r="D129" s="108">
        <v>36</v>
      </c>
      <c r="E129" s="101">
        <f t="shared" si="9"/>
        <v>15</v>
      </c>
      <c r="F129" s="108">
        <v>12</v>
      </c>
      <c r="G129" s="108">
        <v>3</v>
      </c>
      <c r="H129" s="102">
        <f t="shared" si="10"/>
        <v>550.79999999999995</v>
      </c>
      <c r="I129" s="103">
        <v>426.8</v>
      </c>
      <c r="J129" s="103">
        <v>124</v>
      </c>
      <c r="K129" s="116">
        <f t="shared" si="12"/>
        <v>17193222</v>
      </c>
      <c r="L129" s="117">
        <v>8510118.6099999994</v>
      </c>
      <c r="M129" s="117">
        <v>4341551.7</v>
      </c>
      <c r="N129" s="117">
        <f t="shared" si="13"/>
        <v>4341551.6900000004</v>
      </c>
      <c r="O129" s="118">
        <v>0</v>
      </c>
      <c r="P129" s="106">
        <v>0</v>
      </c>
      <c r="Q129" s="70"/>
    </row>
    <row r="130" spans="1:17" s="5" customFormat="1" ht="40.5" customHeight="1" x14ac:dyDescent="0.2">
      <c r="A130" s="115">
        <f t="shared" si="11"/>
        <v>32</v>
      </c>
      <c r="B130" s="99" t="s">
        <v>118</v>
      </c>
      <c r="C130" s="119" t="s">
        <v>93</v>
      </c>
      <c r="D130" s="108">
        <v>28</v>
      </c>
      <c r="E130" s="101">
        <f t="shared" si="9"/>
        <v>9</v>
      </c>
      <c r="F130" s="108">
        <v>6</v>
      </c>
      <c r="G130" s="108">
        <v>3</v>
      </c>
      <c r="H130" s="102">
        <f t="shared" si="10"/>
        <v>505.90000000000003</v>
      </c>
      <c r="I130" s="103">
        <v>426.6</v>
      </c>
      <c r="J130" s="103">
        <v>79.3</v>
      </c>
      <c r="K130" s="116">
        <f t="shared" si="12"/>
        <v>15791668.500000002</v>
      </c>
      <c r="L130" s="117">
        <v>7816392.5199999996</v>
      </c>
      <c r="M130" s="117">
        <v>3987637.99</v>
      </c>
      <c r="N130" s="117">
        <f t="shared" si="13"/>
        <v>3987637.9900000021</v>
      </c>
      <c r="O130" s="118">
        <v>0</v>
      </c>
      <c r="P130" s="106">
        <v>0</v>
      </c>
      <c r="Q130" s="70"/>
    </row>
    <row r="131" spans="1:17" s="5" customFormat="1" ht="42.75" customHeight="1" x14ac:dyDescent="0.2">
      <c r="A131" s="115">
        <f t="shared" si="11"/>
        <v>33</v>
      </c>
      <c r="B131" s="99" t="s">
        <v>119</v>
      </c>
      <c r="C131" s="119" t="s">
        <v>93</v>
      </c>
      <c r="D131" s="108">
        <v>26</v>
      </c>
      <c r="E131" s="101">
        <f t="shared" si="9"/>
        <v>11</v>
      </c>
      <c r="F131" s="108">
        <v>10</v>
      </c>
      <c r="G131" s="108">
        <v>1</v>
      </c>
      <c r="H131" s="102">
        <f t="shared" si="10"/>
        <v>322.79000000000002</v>
      </c>
      <c r="I131" s="103">
        <v>308.69</v>
      </c>
      <c r="J131" s="103">
        <v>14.1</v>
      </c>
      <c r="K131" s="116">
        <f t="shared" si="12"/>
        <v>10075889.850000001</v>
      </c>
      <c r="L131" s="117">
        <v>4987257.05</v>
      </c>
      <c r="M131" s="117">
        <v>2544316.4</v>
      </c>
      <c r="N131" s="117">
        <f t="shared" si="13"/>
        <v>2544316.4000000018</v>
      </c>
      <c r="O131" s="118">
        <v>0</v>
      </c>
      <c r="P131" s="106">
        <v>0</v>
      </c>
      <c r="Q131" s="70"/>
    </row>
    <row r="132" spans="1:17" s="11" customFormat="1" ht="43.5" customHeight="1" x14ac:dyDescent="0.2">
      <c r="A132" s="115">
        <f t="shared" si="11"/>
        <v>34</v>
      </c>
      <c r="B132" s="99" t="s">
        <v>174</v>
      </c>
      <c r="C132" s="119" t="s">
        <v>62</v>
      </c>
      <c r="D132" s="100">
        <v>21</v>
      </c>
      <c r="E132" s="101">
        <f t="shared" si="9"/>
        <v>8</v>
      </c>
      <c r="F132" s="101">
        <v>5</v>
      </c>
      <c r="G132" s="101">
        <v>3</v>
      </c>
      <c r="H132" s="102">
        <f t="shared" si="10"/>
        <v>347.1</v>
      </c>
      <c r="I132" s="103">
        <v>206.9</v>
      </c>
      <c r="J132" s="103">
        <v>140.19999999999999</v>
      </c>
      <c r="K132" s="116">
        <f t="shared" si="12"/>
        <v>10834726.5</v>
      </c>
      <c r="L132" s="117">
        <v>5362857.97</v>
      </c>
      <c r="M132" s="117">
        <v>2735934.27</v>
      </c>
      <c r="N132" s="117">
        <f t="shared" si="13"/>
        <v>2735934.2600000002</v>
      </c>
      <c r="O132" s="118">
        <v>0</v>
      </c>
      <c r="P132" s="106">
        <v>0</v>
      </c>
      <c r="Q132" s="70"/>
    </row>
    <row r="133" spans="1:17" s="11" customFormat="1" ht="38.25" x14ac:dyDescent="0.2">
      <c r="A133" s="115">
        <f t="shared" si="11"/>
        <v>35</v>
      </c>
      <c r="B133" s="99" t="s">
        <v>120</v>
      </c>
      <c r="C133" s="119" t="s">
        <v>93</v>
      </c>
      <c r="D133" s="108">
        <v>22</v>
      </c>
      <c r="E133" s="101">
        <f t="shared" si="9"/>
        <v>7</v>
      </c>
      <c r="F133" s="108">
        <v>6</v>
      </c>
      <c r="G133" s="108">
        <v>1</v>
      </c>
      <c r="H133" s="102">
        <f t="shared" si="10"/>
        <v>360.4</v>
      </c>
      <c r="I133" s="103">
        <v>304.5</v>
      </c>
      <c r="J133" s="103">
        <v>55.899999999999977</v>
      </c>
      <c r="K133" s="116">
        <f t="shared" si="12"/>
        <v>11249886</v>
      </c>
      <c r="L133" s="117">
        <v>5568349.2199999997</v>
      </c>
      <c r="M133" s="117">
        <v>2840768.39</v>
      </c>
      <c r="N133" s="117">
        <f t="shared" si="13"/>
        <v>2840768.39</v>
      </c>
      <c r="O133" s="118">
        <v>0</v>
      </c>
      <c r="P133" s="106">
        <v>0</v>
      </c>
      <c r="Q133" s="70"/>
    </row>
    <row r="134" spans="1:17" s="11" customFormat="1" ht="38.25" x14ac:dyDescent="0.2">
      <c r="A134" s="115">
        <f t="shared" si="11"/>
        <v>36</v>
      </c>
      <c r="B134" s="99" t="s">
        <v>121</v>
      </c>
      <c r="C134" s="119" t="s">
        <v>62</v>
      </c>
      <c r="D134" s="100">
        <v>26</v>
      </c>
      <c r="E134" s="101">
        <f t="shared" si="9"/>
        <v>8</v>
      </c>
      <c r="F134" s="101">
        <v>8</v>
      </c>
      <c r="G134" s="101">
        <v>0</v>
      </c>
      <c r="H134" s="102">
        <f t="shared" si="10"/>
        <v>404.5</v>
      </c>
      <c r="I134" s="103">
        <v>404.5</v>
      </c>
      <c r="J134" s="103">
        <v>0</v>
      </c>
      <c r="K134" s="116">
        <f t="shared" si="12"/>
        <v>12626467.5</v>
      </c>
      <c r="L134" s="117">
        <v>6249714.9199999999</v>
      </c>
      <c r="M134" s="117">
        <v>3188376.29</v>
      </c>
      <c r="N134" s="117">
        <f t="shared" si="13"/>
        <v>3188376.29</v>
      </c>
      <c r="O134" s="118">
        <v>0</v>
      </c>
      <c r="P134" s="106">
        <v>0</v>
      </c>
      <c r="Q134" s="70"/>
    </row>
    <row r="135" spans="1:17" s="11" customFormat="1" ht="38.25" x14ac:dyDescent="0.2">
      <c r="A135" s="115">
        <f t="shared" si="11"/>
        <v>37</v>
      </c>
      <c r="B135" s="99" t="s">
        <v>122</v>
      </c>
      <c r="C135" s="119" t="s">
        <v>62</v>
      </c>
      <c r="D135" s="100">
        <v>15</v>
      </c>
      <c r="E135" s="101">
        <f t="shared" si="9"/>
        <v>8</v>
      </c>
      <c r="F135" s="101">
        <v>6</v>
      </c>
      <c r="G135" s="101">
        <v>2</v>
      </c>
      <c r="H135" s="102">
        <f t="shared" si="10"/>
        <v>404.2</v>
      </c>
      <c r="I135" s="103">
        <v>302.3</v>
      </c>
      <c r="J135" s="103">
        <v>101.89999999999998</v>
      </c>
      <c r="K135" s="116">
        <f t="shared" si="12"/>
        <v>12617103</v>
      </c>
      <c r="L135" s="117">
        <v>6245079.7800000003</v>
      </c>
      <c r="M135" s="117">
        <v>3186011.61</v>
      </c>
      <c r="N135" s="117">
        <f t="shared" si="13"/>
        <v>3186011.61</v>
      </c>
      <c r="O135" s="118">
        <v>0</v>
      </c>
      <c r="P135" s="106">
        <v>0</v>
      </c>
      <c r="Q135" s="70"/>
    </row>
    <row r="136" spans="1:17" s="11" customFormat="1" ht="38.25" x14ac:dyDescent="0.2">
      <c r="A136" s="115">
        <f t="shared" si="11"/>
        <v>38</v>
      </c>
      <c r="B136" s="99" t="s">
        <v>123</v>
      </c>
      <c r="C136" s="119" t="s">
        <v>93</v>
      </c>
      <c r="D136" s="100">
        <v>25</v>
      </c>
      <c r="E136" s="101">
        <f t="shared" si="9"/>
        <v>8</v>
      </c>
      <c r="F136" s="101">
        <v>4</v>
      </c>
      <c r="G136" s="101">
        <v>4</v>
      </c>
      <c r="H136" s="102">
        <f t="shared" si="10"/>
        <v>405.5</v>
      </c>
      <c r="I136" s="103">
        <v>259.3</v>
      </c>
      <c r="J136" s="103">
        <v>146.19999999999999</v>
      </c>
      <c r="K136" s="116">
        <f t="shared" si="12"/>
        <v>12657682.5</v>
      </c>
      <c r="L136" s="117">
        <v>6265165.3899999997</v>
      </c>
      <c r="M136" s="117">
        <v>3196258.56</v>
      </c>
      <c r="N136" s="117">
        <f t="shared" si="13"/>
        <v>3196258.5500000003</v>
      </c>
      <c r="O136" s="118">
        <v>0</v>
      </c>
      <c r="P136" s="106">
        <v>0</v>
      </c>
      <c r="Q136" s="70"/>
    </row>
    <row r="137" spans="1:17" s="11" customFormat="1" ht="38.25" x14ac:dyDescent="0.2">
      <c r="A137" s="115">
        <f t="shared" si="11"/>
        <v>39</v>
      </c>
      <c r="B137" s="99" t="s">
        <v>175</v>
      </c>
      <c r="C137" s="119" t="s">
        <v>62</v>
      </c>
      <c r="D137" s="100">
        <v>43</v>
      </c>
      <c r="E137" s="101">
        <f t="shared" si="9"/>
        <v>9</v>
      </c>
      <c r="F137" s="101">
        <v>7</v>
      </c>
      <c r="G137" s="101">
        <v>2</v>
      </c>
      <c r="H137" s="102">
        <f t="shared" si="10"/>
        <v>401.5</v>
      </c>
      <c r="I137" s="103">
        <v>305.85000000000002</v>
      </c>
      <c r="J137" s="103">
        <v>95.65</v>
      </c>
      <c r="K137" s="116">
        <f t="shared" si="12"/>
        <v>12532822.5</v>
      </c>
      <c r="L137" s="117">
        <v>6203363.5099999998</v>
      </c>
      <c r="M137" s="117">
        <v>3164729.5</v>
      </c>
      <c r="N137" s="117">
        <f t="shared" si="13"/>
        <v>3164729.49</v>
      </c>
      <c r="O137" s="118">
        <v>0</v>
      </c>
      <c r="P137" s="106">
        <v>0</v>
      </c>
      <c r="Q137" s="70"/>
    </row>
    <row r="138" spans="1:17" s="11" customFormat="1" ht="38.25" x14ac:dyDescent="0.2">
      <c r="A138" s="115">
        <f t="shared" si="11"/>
        <v>40</v>
      </c>
      <c r="B138" s="99" t="s">
        <v>124</v>
      </c>
      <c r="C138" s="119" t="s">
        <v>62</v>
      </c>
      <c r="D138" s="100">
        <v>22</v>
      </c>
      <c r="E138" s="101">
        <f t="shared" si="9"/>
        <v>7</v>
      </c>
      <c r="F138" s="101">
        <v>5</v>
      </c>
      <c r="G138" s="101">
        <v>2</v>
      </c>
      <c r="H138" s="102">
        <f t="shared" si="10"/>
        <v>346.3</v>
      </c>
      <c r="I138" s="103">
        <v>245.6</v>
      </c>
      <c r="J138" s="103">
        <v>100.7</v>
      </c>
      <c r="K138" s="116">
        <f t="shared" si="12"/>
        <v>10809754.5</v>
      </c>
      <c r="L138" s="117">
        <v>5350497.59</v>
      </c>
      <c r="M138" s="117">
        <v>2729628.45</v>
      </c>
      <c r="N138" s="117">
        <f t="shared" si="13"/>
        <v>2729628.46</v>
      </c>
      <c r="O138" s="118">
        <v>0</v>
      </c>
      <c r="P138" s="106">
        <v>0</v>
      </c>
      <c r="Q138" s="70"/>
    </row>
    <row r="139" spans="1:17" s="69" customFormat="1" ht="38.25" x14ac:dyDescent="0.2">
      <c r="A139" s="115">
        <f t="shared" si="11"/>
        <v>41</v>
      </c>
      <c r="B139" s="99" t="s">
        <v>125</v>
      </c>
      <c r="C139" s="119" t="s">
        <v>93</v>
      </c>
      <c r="D139" s="100">
        <v>25</v>
      </c>
      <c r="E139" s="101">
        <f t="shared" si="9"/>
        <v>10</v>
      </c>
      <c r="F139" s="101">
        <v>7</v>
      </c>
      <c r="G139" s="101">
        <v>3</v>
      </c>
      <c r="H139" s="102">
        <f t="shared" si="10"/>
        <v>468.59000000000003</v>
      </c>
      <c r="I139" s="103">
        <v>324.36</v>
      </c>
      <c r="J139" s="103">
        <v>144.23000000000002</v>
      </c>
      <c r="K139" s="116">
        <f t="shared" si="12"/>
        <v>14627036.850000001</v>
      </c>
      <c r="L139" s="117">
        <v>6233414.6799999997</v>
      </c>
      <c r="M139" s="117">
        <v>3180060.49</v>
      </c>
      <c r="N139" s="117">
        <f t="shared" si="13"/>
        <v>5213561.6800000016</v>
      </c>
      <c r="O139" s="118">
        <v>0</v>
      </c>
      <c r="P139" s="106">
        <v>0</v>
      </c>
      <c r="Q139" s="70"/>
    </row>
    <row r="140" spans="1:17" s="69" customFormat="1" ht="38.25" x14ac:dyDescent="0.2">
      <c r="A140" s="115">
        <f t="shared" si="11"/>
        <v>42</v>
      </c>
      <c r="B140" s="99" t="s">
        <v>176</v>
      </c>
      <c r="C140" s="119" t="s">
        <v>93</v>
      </c>
      <c r="D140" s="100">
        <v>20</v>
      </c>
      <c r="E140" s="101">
        <f t="shared" si="9"/>
        <v>10</v>
      </c>
      <c r="F140" s="101">
        <v>6</v>
      </c>
      <c r="G140" s="101">
        <v>4</v>
      </c>
      <c r="H140" s="102">
        <f t="shared" si="10"/>
        <v>370.73</v>
      </c>
      <c r="I140" s="103">
        <v>191.17</v>
      </c>
      <c r="J140" s="103">
        <v>179.56</v>
      </c>
      <c r="K140" s="116">
        <f t="shared" si="12"/>
        <v>11572336.950000001</v>
      </c>
      <c r="L140" s="117">
        <v>4721431.7300000004</v>
      </c>
      <c r="M140" s="117">
        <v>2408702.0099999998</v>
      </c>
      <c r="N140" s="117">
        <f t="shared" si="13"/>
        <v>4442203.2100000009</v>
      </c>
      <c r="O140" s="118">
        <v>0</v>
      </c>
      <c r="P140" s="106">
        <v>0</v>
      </c>
      <c r="Q140" s="70"/>
    </row>
    <row r="141" spans="1:17" s="11" customFormat="1" ht="37.5" customHeight="1" x14ac:dyDescent="0.2">
      <c r="A141" s="115">
        <f t="shared" si="11"/>
        <v>43</v>
      </c>
      <c r="B141" s="99" t="s">
        <v>130</v>
      </c>
      <c r="C141" s="119" t="s">
        <v>62</v>
      </c>
      <c r="D141" s="100">
        <v>13</v>
      </c>
      <c r="E141" s="101">
        <f t="shared" si="9"/>
        <v>5</v>
      </c>
      <c r="F141" s="101">
        <v>4</v>
      </c>
      <c r="G141" s="101">
        <v>1</v>
      </c>
      <c r="H141" s="102">
        <f t="shared" si="10"/>
        <v>281.8</v>
      </c>
      <c r="I141" s="103">
        <v>225.15</v>
      </c>
      <c r="J141" s="103">
        <v>56.65</v>
      </c>
      <c r="K141" s="116">
        <f t="shared" si="12"/>
        <v>8796387</v>
      </c>
      <c r="L141" s="117">
        <v>4353942.3099999996</v>
      </c>
      <c r="M141" s="117">
        <v>2221222.35</v>
      </c>
      <c r="N141" s="117">
        <f t="shared" si="13"/>
        <v>2221222.3400000003</v>
      </c>
      <c r="O141" s="118">
        <v>0</v>
      </c>
      <c r="P141" s="106">
        <v>0</v>
      </c>
      <c r="Q141" s="70"/>
    </row>
    <row r="142" spans="1:17" s="11" customFormat="1" ht="37.5" customHeight="1" x14ac:dyDescent="0.2">
      <c r="A142" s="115">
        <f t="shared" si="11"/>
        <v>44</v>
      </c>
      <c r="B142" s="99" t="s">
        <v>128</v>
      </c>
      <c r="C142" s="119" t="s">
        <v>93</v>
      </c>
      <c r="D142" s="100">
        <v>22</v>
      </c>
      <c r="E142" s="101">
        <f t="shared" si="9"/>
        <v>6</v>
      </c>
      <c r="F142" s="120">
        <v>4</v>
      </c>
      <c r="G142" s="120">
        <v>2</v>
      </c>
      <c r="H142" s="102">
        <f t="shared" si="10"/>
        <v>335.5</v>
      </c>
      <c r="I142" s="104">
        <v>263.39999999999998</v>
      </c>
      <c r="J142" s="104">
        <v>72.099999999999994</v>
      </c>
      <c r="K142" s="116">
        <f t="shared" si="12"/>
        <v>10472632.5</v>
      </c>
      <c r="L142" s="117">
        <v>5038398.1100000003</v>
      </c>
      <c r="M142" s="117">
        <v>1954013.55</v>
      </c>
      <c r="N142" s="117">
        <f t="shared" si="13"/>
        <v>3480220.84</v>
      </c>
      <c r="O142" s="118">
        <v>0</v>
      </c>
      <c r="P142" s="106">
        <v>0</v>
      </c>
      <c r="Q142" s="70"/>
    </row>
    <row r="143" spans="1:17" s="11" customFormat="1" ht="37.5" customHeight="1" x14ac:dyDescent="0.2">
      <c r="A143" s="115">
        <f t="shared" si="11"/>
        <v>45</v>
      </c>
      <c r="B143" s="99" t="s">
        <v>164</v>
      </c>
      <c r="C143" s="119" t="s">
        <v>93</v>
      </c>
      <c r="D143" s="100">
        <v>10</v>
      </c>
      <c r="E143" s="101">
        <f t="shared" si="9"/>
        <v>4</v>
      </c>
      <c r="F143" s="121">
        <v>4</v>
      </c>
      <c r="G143" s="121">
        <v>0</v>
      </c>
      <c r="H143" s="102">
        <f t="shared" si="10"/>
        <v>192.3</v>
      </c>
      <c r="I143" s="103">
        <v>192.3</v>
      </c>
      <c r="J143" s="103">
        <v>0</v>
      </c>
      <c r="K143" s="116">
        <f t="shared" si="12"/>
        <v>6002644.5</v>
      </c>
      <c r="L143" s="117">
        <v>2971125.29</v>
      </c>
      <c r="M143" s="117">
        <v>1515759.61</v>
      </c>
      <c r="N143" s="117">
        <f t="shared" si="13"/>
        <v>1515759.5999999999</v>
      </c>
      <c r="O143" s="118">
        <v>0</v>
      </c>
      <c r="P143" s="106">
        <v>0</v>
      </c>
      <c r="Q143" s="70"/>
    </row>
    <row r="144" spans="1:17" s="11" customFormat="1" ht="45" customHeight="1" x14ac:dyDescent="0.2">
      <c r="A144" s="115">
        <f t="shared" si="11"/>
        <v>46</v>
      </c>
      <c r="B144" s="99" t="s">
        <v>67</v>
      </c>
      <c r="C144" s="119" t="s">
        <v>93</v>
      </c>
      <c r="D144" s="100">
        <v>12</v>
      </c>
      <c r="E144" s="101">
        <f t="shared" si="9"/>
        <v>4</v>
      </c>
      <c r="F144" s="122">
        <v>3</v>
      </c>
      <c r="G144" s="122">
        <v>1</v>
      </c>
      <c r="H144" s="102">
        <f t="shared" si="10"/>
        <v>271.86</v>
      </c>
      <c r="I144" s="123">
        <v>206.86</v>
      </c>
      <c r="J144" s="123">
        <v>65</v>
      </c>
      <c r="K144" s="116">
        <f t="shared" si="12"/>
        <v>8486109.9000000004</v>
      </c>
      <c r="L144" s="117">
        <v>4200364.6399999997</v>
      </c>
      <c r="M144" s="117">
        <v>2142872.63</v>
      </c>
      <c r="N144" s="117">
        <f t="shared" si="13"/>
        <v>2142872.6300000008</v>
      </c>
      <c r="O144" s="118">
        <v>0</v>
      </c>
      <c r="P144" s="106">
        <v>0</v>
      </c>
      <c r="Q144" s="70"/>
    </row>
    <row r="145" spans="1:28" s="11" customFormat="1" ht="33.75" customHeight="1" x14ac:dyDescent="0.2">
      <c r="A145" s="115">
        <f t="shared" si="11"/>
        <v>47</v>
      </c>
      <c r="B145" s="124" t="s">
        <v>66</v>
      </c>
      <c r="C145" s="125" t="s">
        <v>93</v>
      </c>
      <c r="D145" s="126">
        <v>10</v>
      </c>
      <c r="E145" s="101">
        <f t="shared" si="9"/>
        <v>3</v>
      </c>
      <c r="F145" s="127">
        <v>3</v>
      </c>
      <c r="G145" s="127">
        <v>0</v>
      </c>
      <c r="H145" s="102">
        <f t="shared" si="10"/>
        <v>161.5</v>
      </c>
      <c r="I145" s="128">
        <v>161.5</v>
      </c>
      <c r="J145" s="129">
        <v>0</v>
      </c>
      <c r="K145" s="116">
        <f t="shared" si="12"/>
        <v>5041222.5</v>
      </c>
      <c r="L145" s="117">
        <v>2495250.83</v>
      </c>
      <c r="M145" s="117">
        <v>1272985.8400000001</v>
      </c>
      <c r="N145" s="117">
        <f t="shared" si="13"/>
        <v>1272985.8299999998</v>
      </c>
      <c r="O145" s="130">
        <v>0</v>
      </c>
      <c r="P145" s="131">
        <v>0</v>
      </c>
      <c r="Q145" s="70"/>
      <c r="R145" s="61"/>
      <c r="S145" s="61"/>
      <c r="T145" s="61"/>
      <c r="U145" s="61"/>
      <c r="V145" s="61"/>
      <c r="W145" s="61"/>
      <c r="X145" s="61"/>
      <c r="Y145" s="61"/>
      <c r="Z145" s="61"/>
      <c r="AA145" s="61"/>
    </row>
    <row r="146" spans="1:28" s="11" customFormat="1" ht="36.75" customHeight="1" x14ac:dyDescent="0.2">
      <c r="A146" s="115">
        <f t="shared" si="11"/>
        <v>48</v>
      </c>
      <c r="B146" s="99" t="s">
        <v>206</v>
      </c>
      <c r="C146" s="41" t="s">
        <v>93</v>
      </c>
      <c r="D146" s="100">
        <v>9</v>
      </c>
      <c r="E146" s="101">
        <f>F146+G146</f>
        <v>3</v>
      </c>
      <c r="F146" s="122">
        <v>3</v>
      </c>
      <c r="G146" s="122">
        <v>0</v>
      </c>
      <c r="H146" s="102">
        <f>I146+J146</f>
        <v>197.5</v>
      </c>
      <c r="I146" s="132">
        <v>197.5</v>
      </c>
      <c r="J146" s="98">
        <v>0</v>
      </c>
      <c r="K146" s="116">
        <f t="shared" si="12"/>
        <v>6164962.5</v>
      </c>
      <c r="L146" s="117">
        <v>3051467.73</v>
      </c>
      <c r="M146" s="117">
        <v>1556747.39</v>
      </c>
      <c r="N146" s="117">
        <f t="shared" si="13"/>
        <v>1556747.3800000001</v>
      </c>
      <c r="O146" s="118">
        <v>0</v>
      </c>
      <c r="P146" s="133">
        <v>0</v>
      </c>
      <c r="Q146" s="70"/>
      <c r="R146" s="61"/>
      <c r="S146" s="61"/>
      <c r="T146" s="61"/>
      <c r="U146" s="61"/>
      <c r="V146" s="61"/>
      <c r="W146" s="61"/>
      <c r="X146" s="61"/>
      <c r="Y146" s="61"/>
      <c r="Z146" s="61"/>
      <c r="AA146" s="61"/>
    </row>
    <row r="147" spans="1:28" s="11" customFormat="1" ht="34.5" customHeight="1" x14ac:dyDescent="0.2">
      <c r="A147" s="115">
        <f t="shared" si="11"/>
        <v>49</v>
      </c>
      <c r="B147" s="99" t="s">
        <v>63</v>
      </c>
      <c r="C147" s="41" t="s">
        <v>93</v>
      </c>
      <c r="D147" s="100">
        <v>2</v>
      </c>
      <c r="E147" s="101">
        <f>F147+G147</f>
        <v>1</v>
      </c>
      <c r="F147" s="122">
        <v>0</v>
      </c>
      <c r="G147" s="122">
        <v>1</v>
      </c>
      <c r="H147" s="102">
        <f>I147+J147</f>
        <v>43.78</v>
      </c>
      <c r="I147" s="104">
        <v>0</v>
      </c>
      <c r="J147" s="104">
        <v>43.78</v>
      </c>
      <c r="K147" s="116">
        <f t="shared" si="12"/>
        <v>1366592.7</v>
      </c>
      <c r="L147" s="117">
        <v>676421.55</v>
      </c>
      <c r="M147" s="117">
        <v>345085.57</v>
      </c>
      <c r="N147" s="117">
        <f t="shared" si="13"/>
        <v>345085.5799999999</v>
      </c>
      <c r="O147" s="118">
        <v>0</v>
      </c>
      <c r="P147" s="133">
        <v>0</v>
      </c>
      <c r="Q147" s="70"/>
      <c r="R147" s="61"/>
      <c r="S147" s="61"/>
      <c r="T147" s="61"/>
      <c r="U147" s="61"/>
      <c r="V147" s="61"/>
      <c r="W147" s="61"/>
      <c r="X147" s="61"/>
      <c r="Y147" s="61"/>
      <c r="Z147" s="61"/>
      <c r="AA147" s="61"/>
    </row>
    <row r="148" spans="1:28" s="11" customFormat="1" ht="45" customHeight="1" x14ac:dyDescent="0.2">
      <c r="A148" s="115">
        <f t="shared" si="11"/>
        <v>50</v>
      </c>
      <c r="B148" s="99" t="s">
        <v>199</v>
      </c>
      <c r="C148" s="119" t="s">
        <v>62</v>
      </c>
      <c r="D148" s="120">
        <v>8</v>
      </c>
      <c r="E148" s="101">
        <f t="shared" si="9"/>
        <v>3</v>
      </c>
      <c r="F148" s="120">
        <v>2</v>
      </c>
      <c r="G148" s="120">
        <v>1</v>
      </c>
      <c r="H148" s="102">
        <f t="shared" si="10"/>
        <v>101.7</v>
      </c>
      <c r="I148" s="104">
        <v>69.900000000000006</v>
      </c>
      <c r="J148" s="104">
        <v>31.8</v>
      </c>
      <c r="K148" s="116">
        <f t="shared" si="12"/>
        <v>3174565.5</v>
      </c>
      <c r="L148" s="117">
        <v>1571312.75</v>
      </c>
      <c r="M148" s="117">
        <v>801626.37</v>
      </c>
      <c r="N148" s="117">
        <f t="shared" si="13"/>
        <v>801626.38</v>
      </c>
      <c r="O148" s="118">
        <v>0</v>
      </c>
      <c r="P148" s="133">
        <v>0</v>
      </c>
      <c r="Q148" s="70"/>
      <c r="R148" s="61"/>
      <c r="S148" s="61"/>
      <c r="T148" s="61"/>
      <c r="U148" s="61"/>
      <c r="V148" s="61"/>
      <c r="W148" s="61"/>
      <c r="X148" s="61"/>
      <c r="Y148" s="61"/>
      <c r="Z148" s="61"/>
      <c r="AA148" s="61"/>
    </row>
    <row r="149" spans="1:28" s="11" customFormat="1" ht="39" customHeight="1" x14ac:dyDescent="0.2">
      <c r="A149" s="115">
        <f t="shared" si="11"/>
        <v>51</v>
      </c>
      <c r="B149" s="99" t="s">
        <v>161</v>
      </c>
      <c r="C149" s="119" t="s">
        <v>62</v>
      </c>
      <c r="D149" s="100">
        <v>4</v>
      </c>
      <c r="E149" s="101">
        <f t="shared" si="9"/>
        <v>1</v>
      </c>
      <c r="F149" s="108">
        <v>0</v>
      </c>
      <c r="G149" s="108">
        <v>1</v>
      </c>
      <c r="H149" s="102">
        <f t="shared" si="10"/>
        <v>37</v>
      </c>
      <c r="I149" s="103">
        <v>0</v>
      </c>
      <c r="J149" s="103">
        <v>37</v>
      </c>
      <c r="K149" s="116">
        <f t="shared" si="12"/>
        <v>1154955</v>
      </c>
      <c r="L149" s="117">
        <v>571667.37</v>
      </c>
      <c r="M149" s="117">
        <v>291643.81</v>
      </c>
      <c r="N149" s="117">
        <f t="shared" si="13"/>
        <v>291643.82</v>
      </c>
      <c r="O149" s="118">
        <v>0</v>
      </c>
      <c r="P149" s="133">
        <v>0</v>
      </c>
      <c r="Q149" s="70"/>
      <c r="R149" s="61"/>
      <c r="S149" s="61"/>
      <c r="T149" s="61"/>
      <c r="U149" s="61"/>
      <c r="V149" s="61"/>
      <c r="W149" s="61"/>
      <c r="X149" s="61"/>
      <c r="Y149" s="61"/>
      <c r="Z149" s="61"/>
      <c r="AA149" s="61"/>
    </row>
    <row r="150" spans="1:28" s="11" customFormat="1" ht="42" customHeight="1" x14ac:dyDescent="0.2">
      <c r="A150" s="115">
        <f t="shared" si="11"/>
        <v>52</v>
      </c>
      <c r="B150" s="99" t="s">
        <v>131</v>
      </c>
      <c r="C150" s="41" t="s">
        <v>93</v>
      </c>
      <c r="D150" s="100">
        <v>13</v>
      </c>
      <c r="E150" s="101">
        <f t="shared" si="9"/>
        <v>5</v>
      </c>
      <c r="F150" s="120">
        <v>5</v>
      </c>
      <c r="G150" s="120">
        <v>0</v>
      </c>
      <c r="H150" s="102">
        <f t="shared" si="10"/>
        <v>279.08999999999997</v>
      </c>
      <c r="I150" s="104">
        <v>279.08999999999997</v>
      </c>
      <c r="J150" s="104">
        <v>0</v>
      </c>
      <c r="K150" s="116">
        <f t="shared" si="12"/>
        <v>8711794.3499999996</v>
      </c>
      <c r="L150" s="117">
        <v>4312071.54</v>
      </c>
      <c r="M150" s="117">
        <v>2199861.41</v>
      </c>
      <c r="N150" s="117">
        <f t="shared" si="13"/>
        <v>2199861.3999999994</v>
      </c>
      <c r="O150" s="118">
        <v>0</v>
      </c>
      <c r="P150" s="133">
        <v>0</v>
      </c>
      <c r="Q150" s="70"/>
      <c r="R150" s="61"/>
      <c r="S150" s="61"/>
      <c r="T150" s="61"/>
      <c r="U150" s="61"/>
      <c r="V150" s="61"/>
      <c r="W150" s="61"/>
      <c r="X150" s="61"/>
      <c r="Y150" s="61"/>
      <c r="Z150" s="61"/>
      <c r="AA150" s="61"/>
    </row>
    <row r="151" spans="1:28" s="11" customFormat="1" ht="39" customHeight="1" x14ac:dyDescent="0.2">
      <c r="A151" s="115">
        <f t="shared" si="11"/>
        <v>53</v>
      </c>
      <c r="B151" s="99" t="s">
        <v>134</v>
      </c>
      <c r="C151" s="41" t="s">
        <v>93</v>
      </c>
      <c r="D151" s="120">
        <v>28</v>
      </c>
      <c r="E151" s="101">
        <f t="shared" si="9"/>
        <v>8</v>
      </c>
      <c r="F151" s="120">
        <v>2</v>
      </c>
      <c r="G151" s="120">
        <v>6</v>
      </c>
      <c r="H151" s="102">
        <f t="shared" si="10"/>
        <v>386.6</v>
      </c>
      <c r="I151" s="104">
        <v>104.1</v>
      </c>
      <c r="J151" s="104">
        <v>282.5</v>
      </c>
      <c r="K151" s="116">
        <f t="shared" si="12"/>
        <v>12067719</v>
      </c>
      <c r="L151" s="117">
        <v>5973151.5099999998</v>
      </c>
      <c r="M151" s="117">
        <v>3047283.75</v>
      </c>
      <c r="N151" s="117">
        <f t="shared" si="13"/>
        <v>3047283.74</v>
      </c>
      <c r="O151" s="118">
        <v>0</v>
      </c>
      <c r="P151" s="133">
        <v>0</v>
      </c>
      <c r="Q151" s="70"/>
      <c r="R151" s="61"/>
      <c r="S151" s="61"/>
      <c r="T151" s="61"/>
      <c r="U151" s="61"/>
      <c r="V151" s="61"/>
      <c r="W151" s="61"/>
      <c r="X151" s="61"/>
      <c r="Y151" s="61"/>
      <c r="Z151" s="61"/>
      <c r="AA151" s="61"/>
    </row>
    <row r="152" spans="1:28" s="11" customFormat="1" ht="43.5" customHeight="1" x14ac:dyDescent="0.2">
      <c r="A152" s="115">
        <f t="shared" si="11"/>
        <v>54</v>
      </c>
      <c r="B152" s="99" t="s">
        <v>162</v>
      </c>
      <c r="C152" s="41" t="s">
        <v>93</v>
      </c>
      <c r="D152" s="100">
        <v>1</v>
      </c>
      <c r="E152" s="101">
        <f t="shared" si="9"/>
        <v>1</v>
      </c>
      <c r="F152" s="120">
        <v>1</v>
      </c>
      <c r="G152" s="120">
        <v>0</v>
      </c>
      <c r="H152" s="102">
        <f t="shared" si="10"/>
        <v>17.2</v>
      </c>
      <c r="I152" s="104">
        <v>17.2</v>
      </c>
      <c r="J152" s="104">
        <v>0</v>
      </c>
      <c r="K152" s="116">
        <f t="shared" si="12"/>
        <v>536898</v>
      </c>
      <c r="L152" s="117">
        <v>265748.07</v>
      </c>
      <c r="M152" s="117">
        <v>135574.96</v>
      </c>
      <c r="N152" s="117">
        <f t="shared" si="13"/>
        <v>135574.97</v>
      </c>
      <c r="O152" s="118">
        <v>0</v>
      </c>
      <c r="P152" s="133">
        <v>0</v>
      </c>
      <c r="Q152" s="70"/>
      <c r="R152" s="56"/>
      <c r="S152" s="56"/>
      <c r="T152" s="56"/>
      <c r="U152" s="61"/>
      <c r="V152" s="61"/>
      <c r="W152" s="61"/>
      <c r="X152" s="61"/>
      <c r="Y152" s="61"/>
      <c r="Z152" s="61"/>
      <c r="AA152" s="61"/>
    </row>
    <row r="153" spans="1:28" s="11" customFormat="1" ht="33" customHeight="1" x14ac:dyDescent="0.2">
      <c r="A153" s="115">
        <f t="shared" si="11"/>
        <v>55</v>
      </c>
      <c r="B153" s="99" t="s">
        <v>132</v>
      </c>
      <c r="C153" s="41" t="s">
        <v>93</v>
      </c>
      <c r="D153" s="100">
        <v>8</v>
      </c>
      <c r="E153" s="101">
        <f t="shared" si="9"/>
        <v>3</v>
      </c>
      <c r="F153" s="120">
        <v>1</v>
      </c>
      <c r="G153" s="120">
        <v>2</v>
      </c>
      <c r="H153" s="102">
        <f t="shared" si="10"/>
        <v>142.76999999999998</v>
      </c>
      <c r="I153" s="104">
        <v>67</v>
      </c>
      <c r="J153" s="104">
        <v>75.77</v>
      </c>
      <c r="K153" s="116">
        <f t="shared" si="12"/>
        <v>4456565.55</v>
      </c>
      <c r="L153" s="117">
        <v>2205863.5299999998</v>
      </c>
      <c r="M153" s="117">
        <v>1125351.01</v>
      </c>
      <c r="N153" s="117">
        <f t="shared" si="13"/>
        <v>1125351.01</v>
      </c>
      <c r="O153" s="118">
        <v>0</v>
      </c>
      <c r="P153" s="133">
        <v>0</v>
      </c>
      <c r="Q153" s="70"/>
      <c r="R153" s="56"/>
      <c r="S153" s="56"/>
      <c r="T153" s="56"/>
      <c r="U153" s="61"/>
      <c r="V153" s="61"/>
      <c r="W153" s="61"/>
      <c r="X153" s="61"/>
      <c r="Y153" s="61"/>
      <c r="Z153" s="61"/>
      <c r="AA153" s="61"/>
    </row>
    <row r="154" spans="1:28" s="11" customFormat="1" ht="28.5" customHeight="1" x14ac:dyDescent="0.2">
      <c r="A154" s="115">
        <f t="shared" si="11"/>
        <v>56</v>
      </c>
      <c r="B154" s="99" t="s">
        <v>133</v>
      </c>
      <c r="C154" s="41" t="s">
        <v>93</v>
      </c>
      <c r="D154" s="100">
        <v>2</v>
      </c>
      <c r="E154" s="101">
        <f t="shared" si="9"/>
        <v>1</v>
      </c>
      <c r="F154" s="120">
        <v>1</v>
      </c>
      <c r="G154" s="120">
        <v>0</v>
      </c>
      <c r="H154" s="102">
        <f t="shared" si="10"/>
        <v>62.5</v>
      </c>
      <c r="I154" s="104">
        <v>62.5</v>
      </c>
      <c r="J154" s="104">
        <v>0</v>
      </c>
      <c r="K154" s="116">
        <f t="shared" si="12"/>
        <v>1950937.5</v>
      </c>
      <c r="L154" s="117">
        <v>965654.34</v>
      </c>
      <c r="M154" s="117">
        <v>492641.58</v>
      </c>
      <c r="N154" s="117">
        <f t="shared" si="13"/>
        <v>492641.58</v>
      </c>
      <c r="O154" s="118">
        <v>0</v>
      </c>
      <c r="P154" s="134">
        <v>0</v>
      </c>
      <c r="Q154" s="70"/>
      <c r="R154" s="56"/>
      <c r="S154" s="56"/>
      <c r="T154" s="56"/>
      <c r="U154" s="61"/>
      <c r="V154" s="61"/>
      <c r="W154" s="61"/>
      <c r="X154" s="61"/>
      <c r="Y154" s="61"/>
      <c r="Z154" s="61"/>
      <c r="AA154" s="61"/>
    </row>
    <row r="155" spans="1:28" s="66" customFormat="1" ht="42.75" customHeight="1" x14ac:dyDescent="0.2">
      <c r="A155" s="115">
        <f t="shared" si="11"/>
        <v>57</v>
      </c>
      <c r="B155" s="124" t="s">
        <v>69</v>
      </c>
      <c r="C155" s="119" t="s">
        <v>93</v>
      </c>
      <c r="D155" s="100">
        <v>8</v>
      </c>
      <c r="E155" s="101">
        <f>F155+G155</f>
        <v>2</v>
      </c>
      <c r="F155" s="122">
        <v>1</v>
      </c>
      <c r="G155" s="122">
        <v>1</v>
      </c>
      <c r="H155" s="102">
        <f>I155+J155</f>
        <v>114</v>
      </c>
      <c r="I155" s="132">
        <v>65.099999999999994</v>
      </c>
      <c r="J155" s="98">
        <v>48.9</v>
      </c>
      <c r="K155" s="116">
        <f t="shared" si="12"/>
        <v>3558510</v>
      </c>
      <c r="L155" s="117">
        <v>1761353.52</v>
      </c>
      <c r="M155" s="117">
        <v>898578.24</v>
      </c>
      <c r="N155" s="117">
        <f t="shared" si="13"/>
        <v>898578.24</v>
      </c>
      <c r="O155" s="118">
        <v>0</v>
      </c>
      <c r="P155" s="134">
        <v>0</v>
      </c>
      <c r="Q155" s="70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83"/>
    </row>
    <row r="156" spans="1:28" s="11" customFormat="1" ht="43.5" customHeight="1" x14ac:dyDescent="0.2">
      <c r="A156" s="115">
        <f t="shared" si="11"/>
        <v>58</v>
      </c>
      <c r="B156" s="99" t="s">
        <v>204</v>
      </c>
      <c r="C156" s="41" t="s">
        <v>93</v>
      </c>
      <c r="D156" s="100">
        <v>4</v>
      </c>
      <c r="E156" s="101">
        <f t="shared" si="9"/>
        <v>1</v>
      </c>
      <c r="F156" s="120">
        <v>1</v>
      </c>
      <c r="G156" s="120">
        <v>0</v>
      </c>
      <c r="H156" s="102">
        <f t="shared" si="10"/>
        <v>77.599999999999994</v>
      </c>
      <c r="I156" s="104">
        <v>77.599999999999994</v>
      </c>
      <c r="J156" s="104">
        <v>0</v>
      </c>
      <c r="K156" s="116">
        <f t="shared" si="12"/>
        <v>2422284</v>
      </c>
      <c r="L156" s="117">
        <v>1198956.43</v>
      </c>
      <c r="M156" s="117">
        <v>611663.78</v>
      </c>
      <c r="N156" s="117">
        <f t="shared" si="13"/>
        <v>611663.79</v>
      </c>
      <c r="O156" s="118">
        <v>0</v>
      </c>
      <c r="P156" s="134">
        <v>0</v>
      </c>
      <c r="Q156" s="70"/>
      <c r="R156" s="56"/>
      <c r="S156" s="56"/>
      <c r="T156" s="56"/>
      <c r="U156" s="61"/>
      <c r="V156" s="61"/>
      <c r="W156" s="61"/>
      <c r="X156" s="61"/>
      <c r="Y156" s="61"/>
      <c r="Z156" s="61"/>
      <c r="AA156" s="61"/>
    </row>
    <row r="157" spans="1:28" s="11" customFormat="1" ht="33.75" customHeight="1" x14ac:dyDescent="0.2">
      <c r="A157" s="115">
        <f t="shared" si="11"/>
        <v>59</v>
      </c>
      <c r="B157" s="99" t="s">
        <v>72</v>
      </c>
      <c r="C157" s="41" t="s">
        <v>93</v>
      </c>
      <c r="D157" s="100">
        <v>2</v>
      </c>
      <c r="E157" s="101">
        <f t="shared" si="9"/>
        <v>1</v>
      </c>
      <c r="F157" s="120">
        <v>1</v>
      </c>
      <c r="G157" s="120">
        <v>0</v>
      </c>
      <c r="H157" s="102">
        <f t="shared" si="10"/>
        <v>55.9</v>
      </c>
      <c r="I157" s="104">
        <v>55.9</v>
      </c>
      <c r="J157" s="104">
        <v>0</v>
      </c>
      <c r="K157" s="116">
        <f t="shared" si="12"/>
        <v>1744918.5</v>
      </c>
      <c r="L157" s="117">
        <v>863681.25</v>
      </c>
      <c r="M157" s="117">
        <v>440618.63</v>
      </c>
      <c r="N157" s="117">
        <f t="shared" si="13"/>
        <v>440618.62</v>
      </c>
      <c r="O157" s="118">
        <v>0</v>
      </c>
      <c r="P157" s="134">
        <v>0</v>
      </c>
      <c r="Q157" s="70"/>
      <c r="R157" s="56"/>
      <c r="S157" s="56"/>
      <c r="T157" s="56"/>
      <c r="U157" s="61"/>
      <c r="V157" s="61"/>
      <c r="W157" s="61"/>
      <c r="X157" s="61"/>
      <c r="Y157" s="61"/>
      <c r="Z157" s="61"/>
      <c r="AA157" s="61"/>
    </row>
    <row r="158" spans="1:28" s="11" customFormat="1" ht="43.5" customHeight="1" x14ac:dyDescent="0.2">
      <c r="A158" s="115">
        <f t="shared" si="11"/>
        <v>60</v>
      </c>
      <c r="B158" s="99" t="s">
        <v>127</v>
      </c>
      <c r="C158" s="41" t="s">
        <v>93</v>
      </c>
      <c r="D158" s="100">
        <v>10</v>
      </c>
      <c r="E158" s="101">
        <f t="shared" si="9"/>
        <v>3</v>
      </c>
      <c r="F158" s="120">
        <v>2</v>
      </c>
      <c r="G158" s="120">
        <v>1</v>
      </c>
      <c r="H158" s="102">
        <f t="shared" si="10"/>
        <v>190.5</v>
      </c>
      <c r="I158" s="104">
        <v>124.5</v>
      </c>
      <c r="J158" s="104">
        <v>66</v>
      </c>
      <c r="K158" s="116">
        <f t="shared" si="12"/>
        <v>5946457.5</v>
      </c>
      <c r="L158" s="117">
        <v>2943314.44</v>
      </c>
      <c r="M158" s="117">
        <v>1501571.53</v>
      </c>
      <c r="N158" s="117">
        <f t="shared" si="13"/>
        <v>1501571.53</v>
      </c>
      <c r="O158" s="118">
        <v>0</v>
      </c>
      <c r="P158" s="134">
        <v>0</v>
      </c>
      <c r="Q158" s="70"/>
      <c r="R158" s="56"/>
      <c r="S158" s="56"/>
      <c r="T158" s="56"/>
      <c r="U158" s="61"/>
      <c r="V158" s="61"/>
      <c r="W158" s="61"/>
      <c r="X158" s="61"/>
      <c r="Y158" s="61"/>
      <c r="Z158" s="61"/>
      <c r="AA158" s="61"/>
    </row>
    <row r="159" spans="1:28" s="11" customFormat="1" ht="43.5" customHeight="1" x14ac:dyDescent="0.2">
      <c r="A159" s="115">
        <f t="shared" si="11"/>
        <v>61</v>
      </c>
      <c r="B159" s="99" t="s">
        <v>71</v>
      </c>
      <c r="C159" s="41" t="s">
        <v>93</v>
      </c>
      <c r="D159" s="100">
        <v>6</v>
      </c>
      <c r="E159" s="101">
        <f t="shared" si="9"/>
        <v>2</v>
      </c>
      <c r="F159" s="120">
        <v>1</v>
      </c>
      <c r="G159" s="120">
        <v>1</v>
      </c>
      <c r="H159" s="102">
        <f t="shared" si="10"/>
        <v>111.67</v>
      </c>
      <c r="I159" s="104">
        <v>69</v>
      </c>
      <c r="J159" s="104">
        <v>42.67</v>
      </c>
      <c r="K159" s="116">
        <f t="shared" si="12"/>
        <v>3485779.0500000003</v>
      </c>
      <c r="L159" s="117">
        <v>1725353.93</v>
      </c>
      <c r="M159" s="117">
        <v>880212.56</v>
      </c>
      <c r="N159" s="117">
        <f t="shared" si="13"/>
        <v>880212.56000000029</v>
      </c>
      <c r="O159" s="118">
        <v>0</v>
      </c>
      <c r="P159" s="134">
        <v>0</v>
      </c>
      <c r="Q159" s="70"/>
      <c r="R159" s="56"/>
      <c r="S159" s="56"/>
      <c r="T159" s="56"/>
      <c r="U159" s="61"/>
      <c r="V159" s="61"/>
      <c r="W159" s="61"/>
      <c r="X159" s="61"/>
      <c r="Y159" s="61"/>
      <c r="Z159" s="61"/>
      <c r="AA159" s="61"/>
    </row>
    <row r="160" spans="1:28" s="11" customFormat="1" ht="43.5" customHeight="1" x14ac:dyDescent="0.2">
      <c r="A160" s="115">
        <f t="shared" si="11"/>
        <v>62</v>
      </c>
      <c r="B160" s="99" t="s">
        <v>80</v>
      </c>
      <c r="C160" s="41" t="s">
        <v>93</v>
      </c>
      <c r="D160" s="100">
        <v>2</v>
      </c>
      <c r="E160" s="101">
        <f t="shared" si="9"/>
        <v>1</v>
      </c>
      <c r="F160" s="120">
        <v>0</v>
      </c>
      <c r="G160" s="120">
        <v>1</v>
      </c>
      <c r="H160" s="102">
        <f t="shared" si="10"/>
        <v>69.900000000000006</v>
      </c>
      <c r="I160" s="104">
        <v>0</v>
      </c>
      <c r="J160" s="104">
        <v>69.900000000000006</v>
      </c>
      <c r="K160" s="116">
        <f t="shared" si="12"/>
        <v>2181928.5</v>
      </c>
      <c r="L160" s="117">
        <v>1079987.82</v>
      </c>
      <c r="M160" s="117">
        <v>550970.34</v>
      </c>
      <c r="N160" s="117">
        <f t="shared" si="13"/>
        <v>550970.34</v>
      </c>
      <c r="O160" s="118">
        <v>0</v>
      </c>
      <c r="P160" s="134">
        <v>0</v>
      </c>
      <c r="Q160" s="70"/>
      <c r="R160" s="56"/>
      <c r="S160" s="56"/>
      <c r="T160" s="56"/>
      <c r="U160" s="61"/>
      <c r="V160" s="61"/>
      <c r="W160" s="61"/>
      <c r="X160" s="61"/>
      <c r="Y160" s="61"/>
      <c r="Z160" s="61"/>
      <c r="AA160" s="61"/>
    </row>
    <row r="161" spans="1:45" s="11" customFormat="1" ht="43.5" customHeight="1" x14ac:dyDescent="0.2">
      <c r="A161" s="115">
        <f t="shared" si="11"/>
        <v>63</v>
      </c>
      <c r="B161" s="99" t="s">
        <v>79</v>
      </c>
      <c r="C161" s="41" t="s">
        <v>93</v>
      </c>
      <c r="D161" s="100">
        <v>7</v>
      </c>
      <c r="E161" s="101">
        <f>F161+G161</f>
        <v>3</v>
      </c>
      <c r="F161" s="120">
        <v>2</v>
      </c>
      <c r="G161" s="120">
        <v>1</v>
      </c>
      <c r="H161" s="102">
        <f>I161+J161</f>
        <v>157</v>
      </c>
      <c r="I161" s="104">
        <v>85.1</v>
      </c>
      <c r="J161" s="104">
        <v>71.900000000000006</v>
      </c>
      <c r="K161" s="116">
        <f t="shared" si="12"/>
        <v>4900755</v>
      </c>
      <c r="L161" s="117">
        <v>2425723.71</v>
      </c>
      <c r="M161" s="117">
        <v>1237515.6399999999</v>
      </c>
      <c r="N161" s="117">
        <f t="shared" si="13"/>
        <v>1237515.6500000001</v>
      </c>
      <c r="O161" s="118">
        <v>0</v>
      </c>
      <c r="P161" s="134">
        <v>0</v>
      </c>
      <c r="Q161" s="70"/>
      <c r="R161" s="56"/>
      <c r="S161" s="56"/>
      <c r="T161" s="56"/>
      <c r="U161" s="61"/>
      <c r="V161" s="61"/>
      <c r="W161" s="61"/>
      <c r="X161" s="61"/>
      <c r="Y161" s="61"/>
      <c r="Z161" s="61"/>
      <c r="AA161" s="61"/>
    </row>
    <row r="162" spans="1:45" s="11" customFormat="1" ht="36.75" customHeight="1" x14ac:dyDescent="0.2">
      <c r="A162" s="115">
        <f t="shared" si="11"/>
        <v>64</v>
      </c>
      <c r="B162" s="99" t="s">
        <v>177</v>
      </c>
      <c r="C162" s="41" t="s">
        <v>93</v>
      </c>
      <c r="D162" s="100">
        <v>2</v>
      </c>
      <c r="E162" s="101">
        <f>F162+G162</f>
        <v>1</v>
      </c>
      <c r="F162" s="120">
        <v>1</v>
      </c>
      <c r="G162" s="120">
        <v>0</v>
      </c>
      <c r="H162" s="102">
        <f>I162+J162</f>
        <v>42</v>
      </c>
      <c r="I162" s="104">
        <v>42</v>
      </c>
      <c r="J162" s="104">
        <v>0</v>
      </c>
      <c r="K162" s="116">
        <f t="shared" si="12"/>
        <v>1311030</v>
      </c>
      <c r="L162" s="117">
        <v>648919.72</v>
      </c>
      <c r="M162" s="117">
        <v>331055.14</v>
      </c>
      <c r="N162" s="117">
        <f t="shared" si="13"/>
        <v>331055.14</v>
      </c>
      <c r="O162" s="118">
        <v>0</v>
      </c>
      <c r="P162" s="134">
        <v>0</v>
      </c>
      <c r="Q162" s="70"/>
      <c r="R162" s="56"/>
      <c r="S162" s="56"/>
      <c r="T162" s="56"/>
      <c r="U162" s="61"/>
      <c r="V162" s="61"/>
      <c r="W162" s="61"/>
      <c r="X162" s="61"/>
      <c r="Y162" s="61"/>
      <c r="Z162" s="61"/>
      <c r="AA162" s="61"/>
    </row>
    <row r="163" spans="1:45" s="11" customFormat="1" ht="43.5" customHeight="1" x14ac:dyDescent="0.2">
      <c r="A163" s="115">
        <v>65</v>
      </c>
      <c r="B163" s="99" t="s">
        <v>42</v>
      </c>
      <c r="C163" s="41" t="s">
        <v>93</v>
      </c>
      <c r="D163" s="100">
        <v>2</v>
      </c>
      <c r="E163" s="101">
        <f>F163+G163</f>
        <v>1</v>
      </c>
      <c r="F163" s="120">
        <v>1</v>
      </c>
      <c r="G163" s="120">
        <v>0</v>
      </c>
      <c r="H163" s="102">
        <f>I163+J163</f>
        <v>42</v>
      </c>
      <c r="I163" s="104">
        <v>42</v>
      </c>
      <c r="J163" s="104">
        <v>0</v>
      </c>
      <c r="K163" s="116">
        <f t="shared" si="12"/>
        <v>1311030</v>
      </c>
      <c r="L163" s="117">
        <v>648919.72</v>
      </c>
      <c r="M163" s="117">
        <v>331055.14</v>
      </c>
      <c r="N163" s="117">
        <f t="shared" si="13"/>
        <v>331055.14</v>
      </c>
      <c r="O163" s="118">
        <v>0</v>
      </c>
      <c r="P163" s="134">
        <v>0</v>
      </c>
      <c r="Q163" s="70"/>
      <c r="R163" s="56">
        <v>750534708.60000002</v>
      </c>
      <c r="S163" s="56"/>
      <c r="T163" s="56"/>
      <c r="U163" s="61"/>
      <c r="V163" s="61"/>
      <c r="W163" s="61"/>
      <c r="X163" s="61"/>
      <c r="Y163" s="61"/>
      <c r="Z163" s="61"/>
      <c r="AA163" s="61"/>
    </row>
    <row r="164" spans="1:45" s="11" customFormat="1" ht="36.75" customHeight="1" x14ac:dyDescent="0.2">
      <c r="A164" s="72">
        <f>A163+1</f>
        <v>66</v>
      </c>
      <c r="B164" s="99" t="s">
        <v>78</v>
      </c>
      <c r="C164" s="41" t="s">
        <v>93</v>
      </c>
      <c r="D164" s="107">
        <v>1</v>
      </c>
      <c r="E164" s="108">
        <f>F164+G164</f>
        <v>1</v>
      </c>
      <c r="F164" s="108">
        <v>1</v>
      </c>
      <c r="G164" s="108">
        <v>0</v>
      </c>
      <c r="H164" s="103">
        <f>I164+J164</f>
        <v>16.02</v>
      </c>
      <c r="I164" s="104">
        <v>16.02</v>
      </c>
      <c r="J164" s="104">
        <v>0</v>
      </c>
      <c r="K164" s="116">
        <f>H164*31215</f>
        <v>500064.3</v>
      </c>
      <c r="L164" s="135">
        <v>247516.52</v>
      </c>
      <c r="M164" s="117">
        <v>126273.89</v>
      </c>
      <c r="N164" s="117">
        <f>K164-L164-M164</f>
        <v>126273.89</v>
      </c>
      <c r="O164" s="118">
        <v>0</v>
      </c>
      <c r="P164" s="134">
        <v>0</v>
      </c>
      <c r="Q164" s="70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</row>
    <row r="165" spans="1:45" s="11" customFormat="1" ht="28.5" customHeight="1" x14ac:dyDescent="0.2">
      <c r="A165" s="72"/>
      <c r="B165" s="76" t="s">
        <v>146</v>
      </c>
      <c r="C165" s="73"/>
      <c r="D165" s="74">
        <f>SUM(D99:D164)</f>
        <v>1206</v>
      </c>
      <c r="E165" s="74">
        <f t="shared" ref="E165:N165" si="14">SUM(E99:E164)</f>
        <v>453</v>
      </c>
      <c r="F165" s="74">
        <f t="shared" si="14"/>
        <v>347</v>
      </c>
      <c r="G165" s="74">
        <f t="shared" si="14"/>
        <v>106</v>
      </c>
      <c r="H165" s="75">
        <f t="shared" si="14"/>
        <v>20010.82</v>
      </c>
      <c r="I165" s="75">
        <f t="shared" si="14"/>
        <v>15468.7</v>
      </c>
      <c r="J165" s="75">
        <f t="shared" si="14"/>
        <v>4542.119999999999</v>
      </c>
      <c r="K165" s="75">
        <f t="shared" si="14"/>
        <v>624637746.29999995</v>
      </c>
      <c r="L165" s="75">
        <f t="shared" si="14"/>
        <v>307018288.19999999</v>
      </c>
      <c r="M165" s="75">
        <f t="shared" si="14"/>
        <v>156629517.36999997</v>
      </c>
      <c r="N165" s="75">
        <f t="shared" si="14"/>
        <v>160989940.73000002</v>
      </c>
      <c r="O165" s="75">
        <v>125896962.3</v>
      </c>
      <c r="P165" s="81">
        <f>SUM(P99:P164)</f>
        <v>0</v>
      </c>
      <c r="Q165" s="70">
        <f>R163-R165</f>
        <v>0</v>
      </c>
      <c r="R165" s="95">
        <f>L165+M165+N165+O165</f>
        <v>750534708.5999999</v>
      </c>
      <c r="S165" s="61"/>
      <c r="T165" s="61"/>
      <c r="U165" s="61"/>
      <c r="V165" s="61"/>
      <c r="W165" s="61"/>
      <c r="X165" s="61"/>
      <c r="Y165" s="61"/>
      <c r="Z165" s="61"/>
      <c r="AA165" s="61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</row>
    <row r="166" spans="1:45" s="68" customFormat="1" ht="21" customHeight="1" x14ac:dyDescent="0.2">
      <c r="A166" s="146" t="s">
        <v>148</v>
      </c>
      <c r="B166" s="147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62"/>
      <c r="R166" s="63"/>
      <c r="S166" s="63"/>
      <c r="T166" s="63"/>
      <c r="U166" s="62"/>
      <c r="V166" s="62"/>
      <c r="W166" s="62"/>
      <c r="X166" s="62"/>
      <c r="Y166" s="62"/>
      <c r="Z166" s="62"/>
      <c r="AA166" s="62"/>
    </row>
    <row r="167" spans="1:45" s="11" customFormat="1" ht="47.25" customHeight="1" x14ac:dyDescent="0.2">
      <c r="A167" s="72">
        <v>1</v>
      </c>
      <c r="B167" s="99" t="s">
        <v>127</v>
      </c>
      <c r="C167" s="41" t="s">
        <v>93</v>
      </c>
      <c r="D167" s="107">
        <v>12</v>
      </c>
      <c r="E167" s="101">
        <f t="shared" ref="E167:E186" si="15">F167+G167</f>
        <v>4</v>
      </c>
      <c r="F167" s="108">
        <v>3</v>
      </c>
      <c r="G167" s="108">
        <v>1</v>
      </c>
      <c r="H167" s="103">
        <f t="shared" ref="H167:H186" si="16">I167+J167</f>
        <v>165.10999999999999</v>
      </c>
      <c r="I167" s="103">
        <v>143.04</v>
      </c>
      <c r="J167" s="103">
        <v>22.07</v>
      </c>
      <c r="K167" s="104">
        <f>H167*31215</f>
        <v>5153908.6499999994</v>
      </c>
      <c r="L167" s="136">
        <v>3202894.56</v>
      </c>
      <c r="M167" s="137">
        <v>975507.04</v>
      </c>
      <c r="N167" s="104">
        <v>975507.05</v>
      </c>
      <c r="O167" s="106">
        <v>0</v>
      </c>
      <c r="P167" s="133">
        <v>0</v>
      </c>
      <c r="Q167" s="77"/>
      <c r="R167" s="61"/>
      <c r="S167" s="61"/>
      <c r="T167" s="84"/>
      <c r="U167" s="84"/>
      <c r="V167" s="84"/>
      <c r="W167" s="85"/>
      <c r="X167" s="86"/>
      <c r="Y167" s="85"/>
      <c r="Z167" s="85"/>
      <c r="AA167" s="89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</row>
    <row r="168" spans="1:45" s="11" customFormat="1" ht="36.75" customHeight="1" x14ac:dyDescent="0.2">
      <c r="A168" s="72">
        <f>A167+1</f>
        <v>2</v>
      </c>
      <c r="B168" s="99" t="s">
        <v>128</v>
      </c>
      <c r="C168" s="41" t="s">
        <v>93</v>
      </c>
      <c r="D168" s="107">
        <v>3</v>
      </c>
      <c r="E168" s="101">
        <v>2</v>
      </c>
      <c r="F168" s="108">
        <v>1</v>
      </c>
      <c r="G168" s="108">
        <v>1</v>
      </c>
      <c r="H168" s="103">
        <f t="shared" si="16"/>
        <v>81.900000000000006</v>
      </c>
      <c r="I168" s="103">
        <v>46.1</v>
      </c>
      <c r="J168" s="103">
        <v>35.799999999999997</v>
      </c>
      <c r="K168" s="104">
        <f t="shared" ref="K168:K232" si="17">H168*31215</f>
        <v>2556508.5</v>
      </c>
      <c r="L168" s="136">
        <v>1588741.23</v>
      </c>
      <c r="M168" s="137">
        <v>483883.63</v>
      </c>
      <c r="N168" s="104">
        <v>1001444.1499999999</v>
      </c>
      <c r="O168" s="106">
        <v>0</v>
      </c>
      <c r="P168" s="133">
        <v>0</v>
      </c>
      <c r="Q168" s="139"/>
      <c r="R168" s="139"/>
      <c r="S168" s="61"/>
      <c r="T168" s="84"/>
      <c r="U168" s="84"/>
      <c r="V168" s="84"/>
      <c r="W168" s="85"/>
      <c r="X168" s="86"/>
      <c r="Y168" s="85"/>
      <c r="Z168" s="85"/>
      <c r="AA168" s="89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</row>
    <row r="169" spans="1:45" s="11" customFormat="1" ht="36.75" customHeight="1" x14ac:dyDescent="0.2">
      <c r="A169" s="72">
        <f t="shared" ref="A169:A233" si="18">A168+1</f>
        <v>3</v>
      </c>
      <c r="B169" s="99" t="s">
        <v>129</v>
      </c>
      <c r="C169" s="41" t="s">
        <v>93</v>
      </c>
      <c r="D169" s="107">
        <v>3</v>
      </c>
      <c r="E169" s="101">
        <f>F169+G169</f>
        <v>2</v>
      </c>
      <c r="F169" s="108">
        <v>2</v>
      </c>
      <c r="G169" s="108">
        <v>0</v>
      </c>
      <c r="H169" s="103">
        <f t="shared" si="16"/>
        <v>60.49</v>
      </c>
      <c r="I169" s="103">
        <v>60.49</v>
      </c>
      <c r="J169" s="103">
        <v>0</v>
      </c>
      <c r="K169" s="104">
        <f t="shared" si="17"/>
        <v>1888195.35</v>
      </c>
      <c r="L169" s="136">
        <v>1173418.28</v>
      </c>
      <c r="M169" s="137">
        <v>357388.54</v>
      </c>
      <c r="N169" s="104">
        <v>357388.53000000009</v>
      </c>
      <c r="O169" s="106">
        <v>0</v>
      </c>
      <c r="P169" s="133">
        <v>0</v>
      </c>
      <c r="Q169" s="77"/>
      <c r="R169" s="61"/>
      <c r="S169" s="61"/>
      <c r="T169" s="84"/>
      <c r="U169" s="84"/>
      <c r="V169" s="84"/>
      <c r="W169" s="85"/>
      <c r="X169" s="86"/>
      <c r="Y169" s="85"/>
      <c r="Z169" s="85"/>
      <c r="AA169" s="89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</row>
    <row r="170" spans="1:45" s="11" customFormat="1" ht="36.75" customHeight="1" x14ac:dyDescent="0.2">
      <c r="A170" s="72">
        <f t="shared" si="18"/>
        <v>4</v>
      </c>
      <c r="B170" s="99" t="s">
        <v>131</v>
      </c>
      <c r="C170" s="41" t="s">
        <v>93</v>
      </c>
      <c r="D170" s="107">
        <v>5</v>
      </c>
      <c r="E170" s="101">
        <f t="shared" si="15"/>
        <v>3</v>
      </c>
      <c r="F170" s="108">
        <v>3</v>
      </c>
      <c r="G170" s="108">
        <v>0</v>
      </c>
      <c r="H170" s="103">
        <f t="shared" si="16"/>
        <v>134.37</v>
      </c>
      <c r="I170" s="103">
        <v>134.37</v>
      </c>
      <c r="J170" s="103">
        <v>0</v>
      </c>
      <c r="K170" s="104">
        <f t="shared" si="17"/>
        <v>4194359.55</v>
      </c>
      <c r="L170" s="136">
        <v>2606583.14</v>
      </c>
      <c r="M170" s="137">
        <v>793888.21</v>
      </c>
      <c r="N170" s="104">
        <v>793888.19999999972</v>
      </c>
      <c r="O170" s="106">
        <v>0</v>
      </c>
      <c r="P170" s="133">
        <v>0</v>
      </c>
      <c r="Q170" s="77"/>
      <c r="R170" s="61"/>
      <c r="S170" s="61"/>
      <c r="T170" s="84"/>
      <c r="U170" s="84"/>
      <c r="V170" s="84"/>
      <c r="W170" s="85"/>
      <c r="X170" s="86"/>
      <c r="Y170" s="85"/>
      <c r="Z170" s="85"/>
      <c r="AA170" s="89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</row>
    <row r="171" spans="1:45" s="11" customFormat="1" ht="36.75" customHeight="1" x14ac:dyDescent="0.2">
      <c r="A171" s="72">
        <f t="shared" si="18"/>
        <v>5</v>
      </c>
      <c r="B171" s="99" t="s">
        <v>132</v>
      </c>
      <c r="C171" s="41" t="s">
        <v>93</v>
      </c>
      <c r="D171" s="107">
        <v>10</v>
      </c>
      <c r="E171" s="101">
        <f t="shared" si="15"/>
        <v>6</v>
      </c>
      <c r="F171" s="108">
        <v>6</v>
      </c>
      <c r="G171" s="108">
        <v>0</v>
      </c>
      <c r="H171" s="103">
        <f t="shared" si="16"/>
        <v>257.73</v>
      </c>
      <c r="I171" s="103">
        <v>257.73</v>
      </c>
      <c r="J171" s="103">
        <v>0</v>
      </c>
      <c r="K171" s="104">
        <f t="shared" si="17"/>
        <v>8045041.9500000002</v>
      </c>
      <c r="L171" s="136">
        <v>4999588.25</v>
      </c>
      <c r="M171" s="137">
        <v>1522726.85</v>
      </c>
      <c r="N171" s="104">
        <v>1522726.85</v>
      </c>
      <c r="O171" s="106">
        <v>0</v>
      </c>
      <c r="P171" s="133">
        <v>0</v>
      </c>
      <c r="Q171" s="77"/>
      <c r="R171" s="61"/>
      <c r="S171" s="61"/>
      <c r="T171" s="84"/>
      <c r="U171" s="84"/>
      <c r="V171" s="84"/>
      <c r="W171" s="85"/>
      <c r="X171" s="86"/>
      <c r="Y171" s="85"/>
      <c r="Z171" s="85"/>
      <c r="AA171" s="89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</row>
    <row r="172" spans="1:45" s="11" customFormat="1" ht="36.75" customHeight="1" x14ac:dyDescent="0.2">
      <c r="A172" s="72">
        <f t="shared" si="18"/>
        <v>6</v>
      </c>
      <c r="B172" s="99" t="s">
        <v>133</v>
      </c>
      <c r="C172" s="41" t="s">
        <v>93</v>
      </c>
      <c r="D172" s="107">
        <v>7</v>
      </c>
      <c r="E172" s="101">
        <f t="shared" si="15"/>
        <v>2</v>
      </c>
      <c r="F172" s="108">
        <v>1</v>
      </c>
      <c r="G172" s="108">
        <v>1</v>
      </c>
      <c r="H172" s="103">
        <f t="shared" si="16"/>
        <v>106.31</v>
      </c>
      <c r="I172" s="103">
        <v>76.900000000000006</v>
      </c>
      <c r="J172" s="103">
        <v>29.41</v>
      </c>
      <c r="K172" s="104">
        <f t="shared" si="17"/>
        <v>3318466.65</v>
      </c>
      <c r="L172" s="136">
        <v>2062259.83</v>
      </c>
      <c r="M172" s="137">
        <v>628103.40999999992</v>
      </c>
      <c r="N172" s="104">
        <v>628103.40999999992</v>
      </c>
      <c r="O172" s="106">
        <v>0</v>
      </c>
      <c r="P172" s="133">
        <v>0</v>
      </c>
      <c r="Q172" s="77"/>
      <c r="R172" s="61"/>
      <c r="S172" s="61"/>
      <c r="T172" s="84"/>
      <c r="U172" s="84"/>
      <c r="V172" s="84"/>
      <c r="W172" s="85"/>
      <c r="X172" s="86"/>
      <c r="Y172" s="85"/>
      <c r="Z172" s="85"/>
      <c r="AA172" s="89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</row>
    <row r="173" spans="1:45" s="11" customFormat="1" ht="36.75" customHeight="1" x14ac:dyDescent="0.2">
      <c r="A173" s="72">
        <f t="shared" si="18"/>
        <v>7</v>
      </c>
      <c r="B173" s="99" t="s">
        <v>63</v>
      </c>
      <c r="C173" s="41" t="s">
        <v>93</v>
      </c>
      <c r="D173" s="107">
        <v>7</v>
      </c>
      <c r="E173" s="101">
        <f t="shared" si="15"/>
        <v>6</v>
      </c>
      <c r="F173" s="108">
        <v>5</v>
      </c>
      <c r="G173" s="108">
        <v>1</v>
      </c>
      <c r="H173" s="103">
        <f t="shared" si="16"/>
        <v>327.10999999999996</v>
      </c>
      <c r="I173" s="104">
        <v>268.83999999999997</v>
      </c>
      <c r="J173" s="104">
        <v>58.27</v>
      </c>
      <c r="K173" s="104">
        <f t="shared" si="17"/>
        <v>10210738.649999999</v>
      </c>
      <c r="L173" s="136">
        <v>6345459.6399999997</v>
      </c>
      <c r="M173" s="137">
        <v>1932639.5</v>
      </c>
      <c r="N173" s="104">
        <v>1932639.5099999988</v>
      </c>
      <c r="O173" s="106">
        <v>0</v>
      </c>
      <c r="P173" s="133">
        <v>0</v>
      </c>
      <c r="Q173" s="77"/>
      <c r="R173" s="61"/>
      <c r="S173" s="61"/>
      <c r="T173" s="84"/>
      <c r="U173" s="87"/>
      <c r="V173" s="87"/>
      <c r="W173" s="85"/>
      <c r="X173" s="86"/>
      <c r="Y173" s="85"/>
      <c r="Z173" s="85"/>
      <c r="AA173" s="89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</row>
    <row r="174" spans="1:45" s="11" customFormat="1" ht="36.75" customHeight="1" x14ac:dyDescent="0.2">
      <c r="A174" s="72">
        <f t="shared" si="18"/>
        <v>8</v>
      </c>
      <c r="B174" s="99" t="s">
        <v>65</v>
      </c>
      <c r="C174" s="41" t="s">
        <v>93</v>
      </c>
      <c r="D174" s="107">
        <v>7</v>
      </c>
      <c r="E174" s="101">
        <f t="shared" si="15"/>
        <v>6</v>
      </c>
      <c r="F174" s="108">
        <v>6</v>
      </c>
      <c r="G174" s="108">
        <v>0</v>
      </c>
      <c r="H174" s="103">
        <v>200.7</v>
      </c>
      <c r="I174" s="104">
        <v>200.7</v>
      </c>
      <c r="J174" s="104">
        <v>0</v>
      </c>
      <c r="K174" s="104">
        <f t="shared" si="17"/>
        <v>6264850.5</v>
      </c>
      <c r="L174" s="136">
        <v>3893288.95</v>
      </c>
      <c r="M174" s="137">
        <v>1185780.77</v>
      </c>
      <c r="N174" s="104">
        <v>1185780.78</v>
      </c>
      <c r="O174" s="106">
        <v>0</v>
      </c>
      <c r="P174" s="133">
        <v>0</v>
      </c>
      <c r="Q174" s="77"/>
      <c r="R174" s="61"/>
      <c r="S174" s="61"/>
      <c r="T174" s="84"/>
      <c r="U174" s="87"/>
      <c r="V174" s="87"/>
      <c r="W174" s="85"/>
      <c r="X174" s="86"/>
      <c r="Y174" s="85"/>
      <c r="Z174" s="85"/>
      <c r="AA174" s="89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</row>
    <row r="175" spans="1:45" s="11" customFormat="1" ht="36.75" customHeight="1" x14ac:dyDescent="0.2">
      <c r="A175" s="72">
        <f t="shared" si="18"/>
        <v>9</v>
      </c>
      <c r="B175" s="99" t="s">
        <v>66</v>
      </c>
      <c r="C175" s="41" t="s">
        <v>93</v>
      </c>
      <c r="D175" s="107">
        <v>4</v>
      </c>
      <c r="E175" s="101">
        <v>3</v>
      </c>
      <c r="F175" s="108">
        <v>3</v>
      </c>
      <c r="G175" s="108">
        <v>0</v>
      </c>
      <c r="H175" s="103">
        <f t="shared" si="16"/>
        <v>67.599999999999994</v>
      </c>
      <c r="I175" s="104">
        <v>67.599999999999994</v>
      </c>
      <c r="J175" s="104">
        <v>0</v>
      </c>
      <c r="K175" s="104">
        <f t="shared" si="17"/>
        <v>2110134</v>
      </c>
      <c r="L175" s="136">
        <v>1311341.97</v>
      </c>
      <c r="M175" s="137">
        <v>399396.01</v>
      </c>
      <c r="N175" s="104">
        <v>399396.02</v>
      </c>
      <c r="O175" s="106">
        <v>0</v>
      </c>
      <c r="P175" s="133">
        <v>0</v>
      </c>
      <c r="Q175" s="77"/>
      <c r="R175" s="61"/>
      <c r="S175" s="61"/>
      <c r="T175" s="84"/>
      <c r="U175" s="87"/>
      <c r="V175" s="87"/>
      <c r="W175" s="85"/>
      <c r="X175" s="86"/>
      <c r="Y175" s="85"/>
      <c r="Z175" s="85"/>
      <c r="AA175" s="89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</row>
    <row r="176" spans="1:45" s="11" customFormat="1" ht="36.75" customHeight="1" x14ac:dyDescent="0.2">
      <c r="A176" s="72">
        <f t="shared" si="18"/>
        <v>10</v>
      </c>
      <c r="B176" s="99" t="s">
        <v>67</v>
      </c>
      <c r="C176" s="41" t="s">
        <v>93</v>
      </c>
      <c r="D176" s="107">
        <v>16</v>
      </c>
      <c r="E176" s="101">
        <f t="shared" si="15"/>
        <v>7</v>
      </c>
      <c r="F176" s="108">
        <v>7</v>
      </c>
      <c r="G176" s="108">
        <v>0</v>
      </c>
      <c r="H176" s="103">
        <f t="shared" si="16"/>
        <v>245.24</v>
      </c>
      <c r="I176" s="104">
        <v>245.24</v>
      </c>
      <c r="J176" s="104">
        <v>0</v>
      </c>
      <c r="K176" s="104">
        <f t="shared" si="17"/>
        <v>7655166.6000000006</v>
      </c>
      <c r="L176" s="136">
        <v>4757300.3600000003</v>
      </c>
      <c r="M176" s="137">
        <v>1448933.12</v>
      </c>
      <c r="N176" s="104">
        <v>1448933.12</v>
      </c>
      <c r="O176" s="106">
        <v>0</v>
      </c>
      <c r="P176" s="133">
        <v>0</v>
      </c>
      <c r="Q176" s="77"/>
      <c r="R176" s="61"/>
      <c r="S176" s="61"/>
      <c r="T176" s="84"/>
      <c r="U176" s="87"/>
      <c r="V176" s="87"/>
      <c r="W176" s="85"/>
      <c r="X176" s="86"/>
      <c r="Y176" s="85"/>
      <c r="Z176" s="85"/>
      <c r="AA176" s="89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</row>
    <row r="177" spans="1:45" s="11" customFormat="1" ht="36.75" customHeight="1" x14ac:dyDescent="0.2">
      <c r="A177" s="72">
        <f t="shared" si="18"/>
        <v>11</v>
      </c>
      <c r="B177" s="99" t="s">
        <v>68</v>
      </c>
      <c r="C177" s="41" t="s">
        <v>93</v>
      </c>
      <c r="D177" s="107">
        <v>21</v>
      </c>
      <c r="E177" s="101">
        <v>12</v>
      </c>
      <c r="F177" s="108">
        <v>11</v>
      </c>
      <c r="G177" s="108">
        <v>1</v>
      </c>
      <c r="H177" s="103">
        <f t="shared" si="16"/>
        <v>362.96999999999997</v>
      </c>
      <c r="I177" s="104">
        <v>340.59</v>
      </c>
      <c r="J177" s="104">
        <v>22.38</v>
      </c>
      <c r="K177" s="104">
        <f t="shared" si="17"/>
        <v>11330108.549999999</v>
      </c>
      <c r="L177" s="136">
        <v>7041091.6299999999</v>
      </c>
      <c r="M177" s="137">
        <v>2144508.4599999995</v>
      </c>
      <c r="N177" s="104">
        <v>2144508.4599999995</v>
      </c>
      <c r="O177" s="106">
        <v>0</v>
      </c>
      <c r="P177" s="133">
        <v>0</v>
      </c>
      <c r="Q177" s="77"/>
      <c r="R177" s="61"/>
      <c r="S177" s="61"/>
      <c r="T177" s="84"/>
      <c r="U177" s="87"/>
      <c r="V177" s="87"/>
      <c r="W177" s="85"/>
      <c r="X177" s="86"/>
      <c r="Y177" s="85"/>
      <c r="Z177" s="85"/>
      <c r="AA177" s="89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</row>
    <row r="178" spans="1:45" s="11" customFormat="1" ht="36.75" customHeight="1" x14ac:dyDescent="0.2">
      <c r="A178" s="72">
        <f t="shared" si="18"/>
        <v>12</v>
      </c>
      <c r="B178" s="99" t="s">
        <v>69</v>
      </c>
      <c r="C178" s="41" t="s">
        <v>93</v>
      </c>
      <c r="D178" s="107">
        <v>24</v>
      </c>
      <c r="E178" s="101">
        <f t="shared" si="15"/>
        <v>6</v>
      </c>
      <c r="F178" s="108">
        <v>6</v>
      </c>
      <c r="G178" s="108">
        <v>0</v>
      </c>
      <c r="H178" s="103">
        <f t="shared" si="16"/>
        <v>345.3</v>
      </c>
      <c r="I178" s="104">
        <v>345.3</v>
      </c>
      <c r="J178" s="104">
        <v>0</v>
      </c>
      <c r="K178" s="104">
        <f t="shared" si="17"/>
        <v>10778539.5</v>
      </c>
      <c r="L178" s="136">
        <v>6698319.2599999998</v>
      </c>
      <c r="M178" s="137">
        <v>2040110.12</v>
      </c>
      <c r="N178" s="104">
        <v>2040110.12</v>
      </c>
      <c r="O178" s="106">
        <v>0</v>
      </c>
      <c r="P178" s="133">
        <v>0</v>
      </c>
      <c r="Q178" s="77"/>
      <c r="R178" s="61"/>
      <c r="S178" s="61"/>
      <c r="T178" s="84"/>
      <c r="U178" s="87"/>
      <c r="V178" s="87"/>
      <c r="W178" s="85"/>
      <c r="X178" s="86"/>
      <c r="Y178" s="85"/>
      <c r="Z178" s="85"/>
      <c r="AA178" s="89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</row>
    <row r="179" spans="1:45" s="11" customFormat="1" ht="36.75" customHeight="1" x14ac:dyDescent="0.2">
      <c r="A179" s="72">
        <f t="shared" si="18"/>
        <v>13</v>
      </c>
      <c r="B179" s="99" t="s">
        <v>70</v>
      </c>
      <c r="C179" s="41" t="s">
        <v>93</v>
      </c>
      <c r="D179" s="107">
        <v>20</v>
      </c>
      <c r="E179" s="101">
        <f t="shared" si="15"/>
        <v>7</v>
      </c>
      <c r="F179" s="108">
        <v>7</v>
      </c>
      <c r="G179" s="108">
        <v>0</v>
      </c>
      <c r="H179" s="103">
        <f t="shared" si="16"/>
        <v>349.5</v>
      </c>
      <c r="I179" s="104">
        <v>349.5</v>
      </c>
      <c r="J179" s="104">
        <v>0</v>
      </c>
      <c r="K179" s="104">
        <f t="shared" si="17"/>
        <v>10909642.5</v>
      </c>
      <c r="L179" s="136">
        <v>6779793.1699999999</v>
      </c>
      <c r="M179" s="137">
        <v>2064924.66</v>
      </c>
      <c r="N179" s="104">
        <v>2064924.67</v>
      </c>
      <c r="O179" s="106">
        <v>0</v>
      </c>
      <c r="P179" s="133">
        <v>0</v>
      </c>
      <c r="Q179" s="77"/>
      <c r="R179" s="61"/>
      <c r="S179" s="61"/>
      <c r="T179" s="84"/>
      <c r="U179" s="87"/>
      <c r="V179" s="87"/>
      <c r="W179" s="85"/>
      <c r="X179" s="86"/>
      <c r="Y179" s="85"/>
      <c r="Z179" s="85"/>
      <c r="AA179" s="89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</row>
    <row r="180" spans="1:45" s="11" customFormat="1" ht="36.75" customHeight="1" x14ac:dyDescent="0.2">
      <c r="A180" s="72">
        <f t="shared" si="18"/>
        <v>14</v>
      </c>
      <c r="B180" s="99" t="s">
        <v>71</v>
      </c>
      <c r="C180" s="41" t="s">
        <v>93</v>
      </c>
      <c r="D180" s="107">
        <v>25</v>
      </c>
      <c r="E180" s="101">
        <f t="shared" si="15"/>
        <v>8</v>
      </c>
      <c r="F180" s="108">
        <v>5</v>
      </c>
      <c r="G180" s="108">
        <v>3</v>
      </c>
      <c r="H180" s="103">
        <f t="shared" si="16"/>
        <v>312.73</v>
      </c>
      <c r="I180" s="104">
        <v>216.5</v>
      </c>
      <c r="J180" s="104">
        <v>96.23</v>
      </c>
      <c r="K180" s="104">
        <f t="shared" si="17"/>
        <v>9761866.9500000011</v>
      </c>
      <c r="L180" s="136">
        <v>6066508.4900000002</v>
      </c>
      <c r="M180" s="137">
        <v>1847679.2300000004</v>
      </c>
      <c r="N180" s="104">
        <v>1847679.2300000004</v>
      </c>
      <c r="O180" s="106">
        <v>0</v>
      </c>
      <c r="P180" s="133">
        <v>0</v>
      </c>
      <c r="Q180" s="77"/>
      <c r="R180" s="61"/>
      <c r="S180" s="61"/>
      <c r="T180" s="84"/>
      <c r="U180" s="87"/>
      <c r="V180" s="87"/>
      <c r="W180" s="85"/>
      <c r="X180" s="86"/>
      <c r="Y180" s="85"/>
      <c r="Z180" s="85"/>
      <c r="AA180" s="89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</row>
    <row r="181" spans="1:45" s="11" customFormat="1" ht="30" customHeight="1" x14ac:dyDescent="0.2">
      <c r="A181" s="72">
        <f t="shared" si="18"/>
        <v>15</v>
      </c>
      <c r="B181" s="99" t="s">
        <v>72</v>
      </c>
      <c r="C181" s="41" t="s">
        <v>93</v>
      </c>
      <c r="D181" s="107">
        <v>22</v>
      </c>
      <c r="E181" s="101">
        <f t="shared" si="15"/>
        <v>6</v>
      </c>
      <c r="F181" s="108">
        <v>3</v>
      </c>
      <c r="G181" s="108">
        <v>3</v>
      </c>
      <c r="H181" s="103">
        <f t="shared" si="16"/>
        <v>285.95000000000005</v>
      </c>
      <c r="I181" s="104">
        <v>145.4</v>
      </c>
      <c r="J181" s="104">
        <v>140.55000000000001</v>
      </c>
      <c r="K181" s="104">
        <f t="shared" si="17"/>
        <v>8925929.2500000019</v>
      </c>
      <c r="L181" s="136">
        <v>5547015.3300000001</v>
      </c>
      <c r="M181" s="137">
        <v>1689456.9600000009</v>
      </c>
      <c r="N181" s="104">
        <v>1689456.9600000009</v>
      </c>
      <c r="O181" s="106">
        <v>0</v>
      </c>
      <c r="P181" s="133">
        <v>0</v>
      </c>
      <c r="Q181" s="77"/>
      <c r="R181" s="61"/>
      <c r="S181" s="61"/>
      <c r="T181" s="84"/>
      <c r="U181" s="87"/>
      <c r="V181" s="87"/>
      <c r="W181" s="85"/>
      <c r="X181" s="86"/>
      <c r="Y181" s="85"/>
      <c r="Z181" s="85"/>
      <c r="AA181" s="89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</row>
    <row r="182" spans="1:45" s="11" customFormat="1" ht="36.75" customHeight="1" x14ac:dyDescent="0.2">
      <c r="A182" s="72">
        <f t="shared" si="18"/>
        <v>16</v>
      </c>
      <c r="B182" s="99" t="s">
        <v>73</v>
      </c>
      <c r="C182" s="41" t="s">
        <v>93</v>
      </c>
      <c r="D182" s="107">
        <v>28</v>
      </c>
      <c r="E182" s="101">
        <f t="shared" si="15"/>
        <v>10</v>
      </c>
      <c r="F182" s="108">
        <v>5</v>
      </c>
      <c r="G182" s="108">
        <v>5</v>
      </c>
      <c r="H182" s="103">
        <f t="shared" si="16"/>
        <v>398.20000000000005</v>
      </c>
      <c r="I182" s="104">
        <v>196.09</v>
      </c>
      <c r="J182" s="104">
        <v>202.11</v>
      </c>
      <c r="K182" s="104">
        <f t="shared" si="17"/>
        <v>12429813.000000002</v>
      </c>
      <c r="L182" s="136">
        <v>7724502.54</v>
      </c>
      <c r="M182" s="137">
        <v>2352655.2300000009</v>
      </c>
      <c r="N182" s="104">
        <v>2352655.2300000009</v>
      </c>
      <c r="O182" s="106">
        <v>0</v>
      </c>
      <c r="P182" s="133">
        <v>0</v>
      </c>
      <c r="Q182" s="77"/>
      <c r="R182" s="61"/>
      <c r="S182" s="61"/>
      <c r="T182" s="84"/>
      <c r="U182" s="87"/>
      <c r="V182" s="87"/>
      <c r="W182" s="85"/>
      <c r="X182" s="86"/>
      <c r="Y182" s="85"/>
      <c r="Z182" s="85"/>
      <c r="AA182" s="89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</row>
    <row r="183" spans="1:45" s="11" customFormat="1" ht="36.75" customHeight="1" x14ac:dyDescent="0.2">
      <c r="A183" s="72">
        <f t="shared" si="18"/>
        <v>17</v>
      </c>
      <c r="B183" s="99" t="s">
        <v>74</v>
      </c>
      <c r="C183" s="41" t="s">
        <v>93</v>
      </c>
      <c r="D183" s="107">
        <v>28</v>
      </c>
      <c r="E183" s="101">
        <f t="shared" si="15"/>
        <v>8</v>
      </c>
      <c r="F183" s="108">
        <v>5</v>
      </c>
      <c r="G183" s="108">
        <v>3</v>
      </c>
      <c r="H183" s="103">
        <f t="shared" si="16"/>
        <v>393.9</v>
      </c>
      <c r="I183" s="104">
        <v>233.9</v>
      </c>
      <c r="J183" s="104">
        <v>160</v>
      </c>
      <c r="K183" s="104">
        <f t="shared" si="17"/>
        <v>12295588.5</v>
      </c>
      <c r="L183" s="136">
        <v>7641088.7800000003</v>
      </c>
      <c r="M183" s="137">
        <v>2327249.86</v>
      </c>
      <c r="N183" s="104">
        <v>2327249.86</v>
      </c>
      <c r="O183" s="106">
        <v>0</v>
      </c>
      <c r="P183" s="133">
        <v>0</v>
      </c>
      <c r="Q183" s="77"/>
      <c r="R183" s="61"/>
      <c r="S183" s="61"/>
      <c r="T183" s="84"/>
      <c r="U183" s="87"/>
      <c r="V183" s="87"/>
      <c r="W183" s="85"/>
      <c r="X183" s="86"/>
      <c r="Y183" s="85"/>
      <c r="Z183" s="85"/>
      <c r="AA183" s="89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</row>
    <row r="184" spans="1:45" s="11" customFormat="1" ht="31.5" customHeight="1" x14ac:dyDescent="0.2">
      <c r="A184" s="72">
        <f t="shared" si="18"/>
        <v>18</v>
      </c>
      <c r="B184" s="99" t="s">
        <v>11</v>
      </c>
      <c r="C184" s="41" t="s">
        <v>93</v>
      </c>
      <c r="D184" s="107">
        <v>26</v>
      </c>
      <c r="E184" s="101">
        <f t="shared" si="15"/>
        <v>10</v>
      </c>
      <c r="F184" s="108">
        <v>8</v>
      </c>
      <c r="G184" s="108">
        <v>2</v>
      </c>
      <c r="H184" s="103">
        <f t="shared" si="16"/>
        <v>405.59000000000003</v>
      </c>
      <c r="I184" s="103">
        <v>332.62</v>
      </c>
      <c r="J184" s="103">
        <v>72.97</v>
      </c>
      <c r="K184" s="104">
        <f t="shared" si="17"/>
        <v>12660491.850000001</v>
      </c>
      <c r="L184" s="136">
        <v>7867857.8300000001</v>
      </c>
      <c r="M184" s="137">
        <v>2396317.0100000007</v>
      </c>
      <c r="N184" s="104">
        <v>2396317.0100000007</v>
      </c>
      <c r="O184" s="106">
        <v>0</v>
      </c>
      <c r="P184" s="133">
        <v>0</v>
      </c>
      <c r="Q184" s="77"/>
      <c r="R184" s="61"/>
      <c r="S184" s="61"/>
      <c r="T184" s="84"/>
      <c r="U184" s="84"/>
      <c r="V184" s="84"/>
      <c r="W184" s="85"/>
      <c r="X184" s="86"/>
      <c r="Y184" s="85"/>
      <c r="Z184" s="85"/>
      <c r="AA184" s="89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</row>
    <row r="185" spans="1:45" s="14" customFormat="1" ht="36.75" customHeight="1" x14ac:dyDescent="0.2">
      <c r="A185" s="72">
        <f t="shared" si="18"/>
        <v>19</v>
      </c>
      <c r="B185" s="99" t="s">
        <v>75</v>
      </c>
      <c r="C185" s="41" t="s">
        <v>93</v>
      </c>
      <c r="D185" s="107">
        <v>29</v>
      </c>
      <c r="E185" s="101">
        <f t="shared" si="15"/>
        <v>8</v>
      </c>
      <c r="F185" s="108">
        <v>5</v>
      </c>
      <c r="G185" s="108">
        <v>3</v>
      </c>
      <c r="H185" s="103">
        <f t="shared" si="16"/>
        <v>404.4</v>
      </c>
      <c r="I185" s="104">
        <v>247.3</v>
      </c>
      <c r="J185" s="104">
        <v>157.1</v>
      </c>
      <c r="K185" s="104">
        <f t="shared" si="17"/>
        <v>12623346</v>
      </c>
      <c r="L185" s="136">
        <v>7844773.5499999998</v>
      </c>
      <c r="M185" s="137">
        <v>2389286.2200000002</v>
      </c>
      <c r="N185" s="104">
        <v>2389286.23</v>
      </c>
      <c r="O185" s="106">
        <v>0</v>
      </c>
      <c r="P185" s="133">
        <v>0</v>
      </c>
      <c r="Q185" s="77"/>
      <c r="R185" s="61"/>
      <c r="S185" s="61"/>
      <c r="T185" s="84"/>
      <c r="U185" s="87"/>
      <c r="V185" s="87"/>
      <c r="W185" s="85"/>
      <c r="X185" s="86"/>
      <c r="Y185" s="85"/>
      <c r="Z185" s="85"/>
      <c r="AA185" s="89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</row>
    <row r="186" spans="1:45" s="11" customFormat="1" ht="36.75" customHeight="1" x14ac:dyDescent="0.2">
      <c r="A186" s="72">
        <f t="shared" si="18"/>
        <v>20</v>
      </c>
      <c r="B186" s="99" t="s">
        <v>187</v>
      </c>
      <c r="C186" s="41" t="s">
        <v>93</v>
      </c>
      <c r="D186" s="107">
        <v>42</v>
      </c>
      <c r="E186" s="101">
        <f t="shared" si="15"/>
        <v>14</v>
      </c>
      <c r="F186" s="108">
        <v>9</v>
      </c>
      <c r="G186" s="108">
        <v>5</v>
      </c>
      <c r="H186" s="103">
        <f t="shared" si="16"/>
        <v>584.29999999999995</v>
      </c>
      <c r="I186" s="104">
        <v>359.18</v>
      </c>
      <c r="J186" s="104">
        <v>225.12</v>
      </c>
      <c r="K186" s="104">
        <f t="shared" si="17"/>
        <v>18238924.5</v>
      </c>
      <c r="L186" s="136">
        <v>11334572.67</v>
      </c>
      <c r="M186" s="137">
        <v>3452175.92</v>
      </c>
      <c r="N186" s="104">
        <v>3452175.91</v>
      </c>
      <c r="O186" s="106">
        <v>0</v>
      </c>
      <c r="P186" s="133">
        <v>0</v>
      </c>
      <c r="Q186" s="77"/>
      <c r="R186" s="61"/>
      <c r="S186" s="61"/>
      <c r="T186" s="84"/>
      <c r="U186" s="87"/>
      <c r="V186" s="87"/>
      <c r="W186" s="85"/>
      <c r="X186" s="86"/>
      <c r="Y186" s="85"/>
      <c r="Z186" s="85"/>
      <c r="AA186" s="89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</row>
    <row r="187" spans="1:45" s="11" customFormat="1" ht="30.75" customHeight="1" x14ac:dyDescent="0.2">
      <c r="A187" s="72">
        <f t="shared" si="18"/>
        <v>21</v>
      </c>
      <c r="B187" s="99" t="s">
        <v>76</v>
      </c>
      <c r="C187" s="41" t="s">
        <v>93</v>
      </c>
      <c r="D187" s="107">
        <v>14</v>
      </c>
      <c r="E187" s="108">
        <f>F187+G187</f>
        <v>8</v>
      </c>
      <c r="F187" s="108">
        <v>7</v>
      </c>
      <c r="G187" s="108">
        <v>1</v>
      </c>
      <c r="H187" s="103">
        <f>I187+J187</f>
        <v>390.29999999999995</v>
      </c>
      <c r="I187" s="104">
        <v>333.4</v>
      </c>
      <c r="J187" s="104">
        <v>56.9</v>
      </c>
      <c r="K187" s="104">
        <f t="shared" si="17"/>
        <v>12183214.499999998</v>
      </c>
      <c r="L187" s="136">
        <v>7571254</v>
      </c>
      <c r="M187" s="137">
        <v>2305980.2499999991</v>
      </c>
      <c r="N187" s="104">
        <v>2305980.2499999991</v>
      </c>
      <c r="O187" s="106">
        <v>0</v>
      </c>
      <c r="P187" s="138">
        <v>0</v>
      </c>
      <c r="Q187" s="77"/>
      <c r="R187" s="61"/>
      <c r="S187" s="61"/>
      <c r="T187" s="84"/>
      <c r="U187" s="87"/>
      <c r="V187" s="87"/>
      <c r="W187" s="85"/>
      <c r="X187" s="86"/>
      <c r="Y187" s="85"/>
      <c r="Z187" s="85"/>
      <c r="AA187" s="89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</row>
    <row r="188" spans="1:45" s="11" customFormat="1" ht="31.5" customHeight="1" x14ac:dyDescent="0.2">
      <c r="A188" s="72">
        <f t="shared" si="18"/>
        <v>22</v>
      </c>
      <c r="B188" s="99" t="s">
        <v>77</v>
      </c>
      <c r="C188" s="41" t="s">
        <v>93</v>
      </c>
      <c r="D188" s="107">
        <v>21</v>
      </c>
      <c r="E188" s="108">
        <f>F188+G188</f>
        <v>9</v>
      </c>
      <c r="F188" s="108">
        <v>8</v>
      </c>
      <c r="G188" s="108">
        <v>1</v>
      </c>
      <c r="H188" s="103">
        <f>I188+J188</f>
        <v>396</v>
      </c>
      <c r="I188" s="104">
        <v>349.2</v>
      </c>
      <c r="J188" s="104">
        <v>46.8</v>
      </c>
      <c r="K188" s="104">
        <f t="shared" si="17"/>
        <v>12361140</v>
      </c>
      <c r="L188" s="136">
        <v>7681825.7300000004</v>
      </c>
      <c r="M188" s="137">
        <v>2339657.13</v>
      </c>
      <c r="N188" s="104">
        <v>2339657.1399999997</v>
      </c>
      <c r="O188" s="106">
        <v>0</v>
      </c>
      <c r="P188" s="138">
        <v>0</v>
      </c>
      <c r="Q188" s="77"/>
      <c r="R188" s="61"/>
      <c r="S188" s="61"/>
      <c r="T188" s="84"/>
      <c r="U188" s="87"/>
      <c r="V188" s="87"/>
      <c r="W188" s="85"/>
      <c r="X188" s="86"/>
      <c r="Y188" s="85"/>
      <c r="Z188" s="85"/>
      <c r="AA188" s="89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</row>
    <row r="189" spans="1:45" s="11" customFormat="1" ht="30.75" customHeight="1" x14ac:dyDescent="0.2">
      <c r="A189" s="72">
        <f t="shared" si="18"/>
        <v>23</v>
      </c>
      <c r="B189" s="99" t="s">
        <v>78</v>
      </c>
      <c r="C189" s="41" t="s">
        <v>93</v>
      </c>
      <c r="D189" s="107">
        <v>21</v>
      </c>
      <c r="E189" s="108">
        <f>F189+G189</f>
        <v>8</v>
      </c>
      <c r="F189" s="108">
        <v>6</v>
      </c>
      <c r="G189" s="108">
        <v>2</v>
      </c>
      <c r="H189" s="103">
        <f>I189+J189</f>
        <v>378.38</v>
      </c>
      <c r="I189" s="104">
        <v>291.2</v>
      </c>
      <c r="J189" s="104">
        <v>87.18</v>
      </c>
      <c r="K189" s="104">
        <f t="shared" si="17"/>
        <v>11811131.699999999</v>
      </c>
      <c r="L189" s="136">
        <v>7340023.29</v>
      </c>
      <c r="M189" s="137">
        <v>2235554.21</v>
      </c>
      <c r="N189" s="104">
        <v>2235554.1999999993</v>
      </c>
      <c r="O189" s="106">
        <v>0</v>
      </c>
      <c r="P189" s="138">
        <v>0</v>
      </c>
      <c r="Q189" s="77"/>
      <c r="R189" s="61"/>
      <c r="S189" s="61"/>
      <c r="T189" s="84"/>
      <c r="U189" s="87"/>
      <c r="V189" s="87"/>
      <c r="W189" s="85"/>
      <c r="X189" s="86"/>
      <c r="Y189" s="85"/>
      <c r="Z189" s="85"/>
      <c r="AA189" s="89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</row>
    <row r="190" spans="1:45" s="11" customFormat="1" ht="30" customHeight="1" x14ac:dyDescent="0.2">
      <c r="A190" s="72">
        <f t="shared" si="18"/>
        <v>24</v>
      </c>
      <c r="B190" s="99" t="s">
        <v>79</v>
      </c>
      <c r="C190" s="41" t="s">
        <v>93</v>
      </c>
      <c r="D190" s="100">
        <v>26</v>
      </c>
      <c r="E190" s="101">
        <v>10</v>
      </c>
      <c r="F190" s="108">
        <v>10</v>
      </c>
      <c r="G190" s="108">
        <v>0</v>
      </c>
      <c r="H190" s="103">
        <f t="shared" ref="H190:H208" si="19">I190+J190</f>
        <v>419.8</v>
      </c>
      <c r="I190" s="104">
        <v>419.8</v>
      </c>
      <c r="J190" s="104">
        <v>0</v>
      </c>
      <c r="K190" s="104">
        <f t="shared" si="17"/>
        <v>13104057</v>
      </c>
      <c r="L190" s="136">
        <v>8143511.2199999997</v>
      </c>
      <c r="M190" s="137">
        <v>2480272.89</v>
      </c>
      <c r="N190" s="104">
        <v>2480272.89</v>
      </c>
      <c r="O190" s="106">
        <v>0</v>
      </c>
      <c r="P190" s="138">
        <v>0</v>
      </c>
      <c r="Q190" s="77"/>
      <c r="R190" s="61"/>
      <c r="S190" s="61"/>
      <c r="T190" s="84"/>
      <c r="U190" s="87"/>
      <c r="V190" s="87"/>
      <c r="W190" s="85"/>
      <c r="X190" s="86"/>
      <c r="Y190" s="85"/>
      <c r="Z190" s="85"/>
      <c r="AA190" s="89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</row>
    <row r="191" spans="1:45" s="11" customFormat="1" ht="30.75" customHeight="1" x14ac:dyDescent="0.2">
      <c r="A191" s="72">
        <f t="shared" si="18"/>
        <v>25</v>
      </c>
      <c r="B191" s="99" t="s">
        <v>80</v>
      </c>
      <c r="C191" s="41" t="s">
        <v>93</v>
      </c>
      <c r="D191" s="100">
        <v>26</v>
      </c>
      <c r="E191" s="101">
        <f t="shared" ref="E191:E208" si="20">F191+G191</f>
        <v>10</v>
      </c>
      <c r="F191" s="108">
        <v>9</v>
      </c>
      <c r="G191" s="108">
        <v>1</v>
      </c>
      <c r="H191" s="103">
        <f t="shared" si="19"/>
        <v>461.9</v>
      </c>
      <c r="I191" s="103">
        <v>413.9</v>
      </c>
      <c r="J191" s="103">
        <v>48</v>
      </c>
      <c r="K191" s="104">
        <f t="shared" si="17"/>
        <v>14418208.5</v>
      </c>
      <c r="L191" s="136">
        <v>8960190.1699999999</v>
      </c>
      <c r="M191" s="137">
        <v>2729009.17</v>
      </c>
      <c r="N191" s="104">
        <v>2729009.16</v>
      </c>
      <c r="O191" s="106">
        <v>0</v>
      </c>
      <c r="P191" s="138">
        <v>0</v>
      </c>
      <c r="Q191" s="77"/>
      <c r="R191" s="61"/>
      <c r="S191" s="61"/>
      <c r="T191" s="84"/>
      <c r="U191" s="84"/>
      <c r="V191" s="84"/>
      <c r="W191" s="85"/>
      <c r="X191" s="86"/>
      <c r="Y191" s="85"/>
      <c r="Z191" s="85"/>
      <c r="AA191" s="89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</row>
    <row r="192" spans="1:45" s="11" customFormat="1" ht="31.5" customHeight="1" x14ac:dyDescent="0.2">
      <c r="A192" s="72">
        <f t="shared" si="18"/>
        <v>26</v>
      </c>
      <c r="B192" s="99" t="s">
        <v>81</v>
      </c>
      <c r="C192" s="41" t="s">
        <v>93</v>
      </c>
      <c r="D192" s="100">
        <v>16</v>
      </c>
      <c r="E192" s="101">
        <f t="shared" si="20"/>
        <v>8</v>
      </c>
      <c r="F192" s="108">
        <v>4</v>
      </c>
      <c r="G192" s="108">
        <v>4</v>
      </c>
      <c r="H192" s="103">
        <f t="shared" si="19"/>
        <v>381.8</v>
      </c>
      <c r="I192" s="103">
        <v>191.8</v>
      </c>
      <c r="J192" s="103">
        <v>190</v>
      </c>
      <c r="K192" s="104">
        <f t="shared" si="17"/>
        <v>11917887</v>
      </c>
      <c r="L192" s="136">
        <v>7406366.3300000001</v>
      </c>
      <c r="M192" s="137">
        <v>2255760.33</v>
      </c>
      <c r="N192" s="104">
        <v>2255760.34</v>
      </c>
      <c r="O192" s="106">
        <v>0</v>
      </c>
      <c r="P192" s="133">
        <v>0</v>
      </c>
      <c r="Q192" s="77"/>
      <c r="R192" s="61"/>
      <c r="S192" s="61"/>
      <c r="T192" s="84"/>
      <c r="U192" s="84"/>
      <c r="V192" s="84"/>
      <c r="W192" s="85"/>
      <c r="X192" s="86"/>
      <c r="Y192" s="85"/>
      <c r="Z192" s="85"/>
      <c r="AA192" s="89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</row>
    <row r="193" spans="1:45" s="11" customFormat="1" ht="30" customHeight="1" x14ac:dyDescent="0.2">
      <c r="A193" s="72">
        <f t="shared" si="18"/>
        <v>27</v>
      </c>
      <c r="B193" s="99" t="s">
        <v>82</v>
      </c>
      <c r="C193" s="41" t="s">
        <v>93</v>
      </c>
      <c r="D193" s="100">
        <v>29</v>
      </c>
      <c r="E193" s="101">
        <f t="shared" si="20"/>
        <v>8</v>
      </c>
      <c r="F193" s="108">
        <v>7</v>
      </c>
      <c r="G193" s="108">
        <v>1</v>
      </c>
      <c r="H193" s="103">
        <f t="shared" si="19"/>
        <v>398.29999999999995</v>
      </c>
      <c r="I193" s="103">
        <v>343.4</v>
      </c>
      <c r="J193" s="103">
        <v>54.9</v>
      </c>
      <c r="K193" s="104">
        <f t="shared" si="17"/>
        <v>12432934.499999998</v>
      </c>
      <c r="L193" s="136">
        <v>7726442.4000000004</v>
      </c>
      <c r="M193" s="137">
        <v>2353246.0499999989</v>
      </c>
      <c r="N193" s="104">
        <v>2353246.0499999989</v>
      </c>
      <c r="O193" s="106">
        <v>0</v>
      </c>
      <c r="P193" s="133">
        <v>0</v>
      </c>
      <c r="Q193" s="77"/>
      <c r="R193" s="61"/>
      <c r="S193" s="61"/>
      <c r="T193" s="84"/>
      <c r="U193" s="84"/>
      <c r="V193" s="84"/>
      <c r="W193" s="85"/>
      <c r="X193" s="86"/>
      <c r="Y193" s="85"/>
      <c r="Z193" s="85"/>
      <c r="AA193" s="89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</row>
    <row r="194" spans="1:45" s="5" customFormat="1" ht="30.75" customHeight="1" x14ac:dyDescent="0.2">
      <c r="A194" s="72">
        <f t="shared" si="18"/>
        <v>28</v>
      </c>
      <c r="B194" s="99" t="s">
        <v>83</v>
      </c>
      <c r="C194" s="41" t="s">
        <v>93</v>
      </c>
      <c r="D194" s="100">
        <v>30</v>
      </c>
      <c r="E194" s="101">
        <f t="shared" si="20"/>
        <v>12</v>
      </c>
      <c r="F194" s="108">
        <v>12</v>
      </c>
      <c r="G194" s="108">
        <v>0</v>
      </c>
      <c r="H194" s="103">
        <v>579.9</v>
      </c>
      <c r="I194" s="103">
        <v>579.9</v>
      </c>
      <c r="J194" s="103">
        <v>0</v>
      </c>
      <c r="K194" s="104">
        <f t="shared" si="17"/>
        <v>18101578.5</v>
      </c>
      <c r="L194" s="136">
        <v>11249219.050000001</v>
      </c>
      <c r="M194" s="137">
        <v>3426179.72</v>
      </c>
      <c r="N194" s="104">
        <v>3426179.72</v>
      </c>
      <c r="O194" s="106">
        <v>0</v>
      </c>
      <c r="P194" s="133">
        <v>0</v>
      </c>
      <c r="Q194" s="77"/>
      <c r="R194" s="3"/>
      <c r="S194" s="3"/>
      <c r="T194" s="84"/>
      <c r="U194" s="84"/>
      <c r="V194" s="84"/>
      <c r="W194" s="85"/>
      <c r="X194" s="86"/>
      <c r="Y194" s="85"/>
      <c r="Z194" s="85"/>
      <c r="AA194" s="89"/>
    </row>
    <row r="195" spans="1:45" s="5" customFormat="1" ht="30.75" customHeight="1" x14ac:dyDescent="0.2">
      <c r="A195" s="72">
        <f t="shared" si="18"/>
        <v>29</v>
      </c>
      <c r="B195" s="99" t="s">
        <v>84</v>
      </c>
      <c r="C195" s="41" t="s">
        <v>93</v>
      </c>
      <c r="D195" s="100">
        <v>8</v>
      </c>
      <c r="E195" s="101">
        <f t="shared" si="20"/>
        <v>4</v>
      </c>
      <c r="F195" s="108">
        <v>4</v>
      </c>
      <c r="G195" s="108">
        <v>0</v>
      </c>
      <c r="H195" s="103">
        <f t="shared" si="19"/>
        <v>231.9</v>
      </c>
      <c r="I195" s="103">
        <v>231.9</v>
      </c>
      <c r="J195" s="103">
        <v>0</v>
      </c>
      <c r="K195" s="104">
        <f t="shared" si="17"/>
        <v>7238758.5</v>
      </c>
      <c r="L195" s="136">
        <v>4498523.71</v>
      </c>
      <c r="M195" s="137">
        <v>1370117.4</v>
      </c>
      <c r="N195" s="137">
        <v>1370117.39</v>
      </c>
      <c r="O195" s="106">
        <v>0</v>
      </c>
      <c r="P195" s="133">
        <v>0</v>
      </c>
      <c r="Q195" s="77"/>
      <c r="R195" s="3"/>
      <c r="S195" s="3"/>
      <c r="T195" s="84"/>
      <c r="U195" s="84"/>
      <c r="V195" s="84"/>
      <c r="W195" s="85"/>
      <c r="X195" s="86"/>
      <c r="Y195" s="85"/>
      <c r="Z195" s="85"/>
      <c r="AA195" s="89"/>
    </row>
    <row r="196" spans="1:45" s="5" customFormat="1" ht="30.75" customHeight="1" x14ac:dyDescent="0.2">
      <c r="A196" s="72">
        <f t="shared" si="18"/>
        <v>30</v>
      </c>
      <c r="B196" s="99" t="s">
        <v>85</v>
      </c>
      <c r="C196" s="41" t="s">
        <v>93</v>
      </c>
      <c r="D196" s="100">
        <v>12</v>
      </c>
      <c r="E196" s="101">
        <f t="shared" si="20"/>
        <v>5</v>
      </c>
      <c r="F196" s="108">
        <v>4</v>
      </c>
      <c r="G196" s="108">
        <v>1</v>
      </c>
      <c r="H196" s="103">
        <f t="shared" si="19"/>
        <v>304.7</v>
      </c>
      <c r="I196" s="103">
        <v>249.9</v>
      </c>
      <c r="J196" s="103">
        <v>54.8</v>
      </c>
      <c r="K196" s="104">
        <f t="shared" si="17"/>
        <v>9511210.5</v>
      </c>
      <c r="L196" s="136">
        <v>5910738.1299999999</v>
      </c>
      <c r="M196" s="137">
        <v>1800236.19</v>
      </c>
      <c r="N196" s="104">
        <v>1800236.1800000002</v>
      </c>
      <c r="O196" s="106">
        <v>0</v>
      </c>
      <c r="P196" s="133">
        <v>0</v>
      </c>
      <c r="Q196" s="77"/>
      <c r="R196" s="3"/>
      <c r="S196" s="3"/>
      <c r="T196" s="84"/>
      <c r="U196" s="84"/>
      <c r="V196" s="84"/>
      <c r="W196" s="85"/>
      <c r="X196" s="86"/>
      <c r="Y196" s="85"/>
      <c r="Z196" s="85"/>
      <c r="AA196" s="89"/>
    </row>
    <row r="197" spans="1:45" s="13" customFormat="1" ht="31.5" customHeight="1" x14ac:dyDescent="0.2">
      <c r="A197" s="72">
        <f t="shared" si="18"/>
        <v>31</v>
      </c>
      <c r="B197" s="99" t="s">
        <v>87</v>
      </c>
      <c r="C197" s="41" t="s">
        <v>93</v>
      </c>
      <c r="D197" s="100">
        <v>11</v>
      </c>
      <c r="E197" s="101">
        <f t="shared" si="20"/>
        <v>4</v>
      </c>
      <c r="F197" s="108">
        <v>4</v>
      </c>
      <c r="G197" s="108">
        <v>0</v>
      </c>
      <c r="H197" s="103">
        <f t="shared" si="19"/>
        <v>185.3</v>
      </c>
      <c r="I197" s="103">
        <v>185.3</v>
      </c>
      <c r="J197" s="103">
        <v>0</v>
      </c>
      <c r="K197" s="104">
        <f t="shared" si="17"/>
        <v>5784139.5</v>
      </c>
      <c r="L197" s="136">
        <v>3594551.28</v>
      </c>
      <c r="M197" s="137">
        <v>1094794.1100000001</v>
      </c>
      <c r="N197" s="104">
        <v>1094794.1100000001</v>
      </c>
      <c r="O197" s="106">
        <v>0</v>
      </c>
      <c r="P197" s="133">
        <v>0</v>
      </c>
      <c r="Q197" s="77"/>
      <c r="R197" s="3"/>
      <c r="S197" s="3"/>
      <c r="T197" s="84"/>
      <c r="U197" s="84"/>
      <c r="V197" s="84"/>
      <c r="W197" s="85"/>
      <c r="X197" s="86"/>
      <c r="Y197" s="85"/>
      <c r="Z197" s="85"/>
      <c r="AA197" s="89"/>
    </row>
    <row r="198" spans="1:45" s="5" customFormat="1" ht="32.25" customHeight="1" x14ac:dyDescent="0.2">
      <c r="A198" s="72">
        <f t="shared" si="18"/>
        <v>32</v>
      </c>
      <c r="B198" s="99" t="s">
        <v>88</v>
      </c>
      <c r="C198" s="41" t="s">
        <v>93</v>
      </c>
      <c r="D198" s="100">
        <v>23</v>
      </c>
      <c r="E198" s="101">
        <f t="shared" si="20"/>
        <v>13</v>
      </c>
      <c r="F198" s="108">
        <v>12</v>
      </c>
      <c r="G198" s="108">
        <v>1</v>
      </c>
      <c r="H198" s="103">
        <f t="shared" si="19"/>
        <v>455.89</v>
      </c>
      <c r="I198" s="103">
        <v>412.49</v>
      </c>
      <c r="J198" s="103">
        <v>43.399999999999977</v>
      </c>
      <c r="K198" s="104">
        <f t="shared" si="17"/>
        <v>14230606.35</v>
      </c>
      <c r="L198" s="136">
        <v>8843604.8800000008</v>
      </c>
      <c r="M198" s="137">
        <v>2693500.73</v>
      </c>
      <c r="N198" s="104">
        <v>2693500.7399999988</v>
      </c>
      <c r="O198" s="106">
        <v>0</v>
      </c>
      <c r="P198" s="133">
        <v>0</v>
      </c>
      <c r="Q198" s="77"/>
      <c r="R198" s="3"/>
      <c r="S198" s="3"/>
      <c r="T198" s="84"/>
      <c r="U198" s="84"/>
      <c r="V198" s="84"/>
      <c r="W198" s="85"/>
      <c r="X198" s="86"/>
      <c r="Y198" s="85"/>
      <c r="Z198" s="85"/>
      <c r="AA198" s="89"/>
    </row>
    <row r="199" spans="1:45" s="5" customFormat="1" ht="33.75" customHeight="1" x14ac:dyDescent="0.2">
      <c r="A199" s="72">
        <f t="shared" si="18"/>
        <v>33</v>
      </c>
      <c r="B199" s="99" t="s">
        <v>89</v>
      </c>
      <c r="C199" s="41" t="s">
        <v>93</v>
      </c>
      <c r="D199" s="100">
        <v>11</v>
      </c>
      <c r="E199" s="101">
        <f t="shared" si="20"/>
        <v>4</v>
      </c>
      <c r="F199" s="108">
        <v>2</v>
      </c>
      <c r="G199" s="108">
        <v>2</v>
      </c>
      <c r="H199" s="103">
        <f t="shared" si="19"/>
        <v>157.19999999999999</v>
      </c>
      <c r="I199" s="103">
        <v>76.7</v>
      </c>
      <c r="J199" s="103">
        <v>80.5</v>
      </c>
      <c r="K199" s="104">
        <f t="shared" si="17"/>
        <v>4906998</v>
      </c>
      <c r="L199" s="136">
        <v>3049452.03</v>
      </c>
      <c r="M199" s="137">
        <v>928772.99</v>
      </c>
      <c r="N199" s="104">
        <v>928772.98000000021</v>
      </c>
      <c r="O199" s="106">
        <v>0</v>
      </c>
      <c r="P199" s="133">
        <v>0</v>
      </c>
      <c r="Q199" s="77"/>
      <c r="R199" s="3"/>
      <c r="S199" s="3"/>
      <c r="T199" s="84"/>
      <c r="U199" s="84"/>
      <c r="V199" s="84"/>
      <c r="W199" s="85"/>
      <c r="X199" s="86"/>
      <c r="Y199" s="85"/>
      <c r="Z199" s="85"/>
      <c r="AA199" s="89"/>
    </row>
    <row r="200" spans="1:45" s="5" customFormat="1" ht="32.25" customHeight="1" x14ac:dyDescent="0.2">
      <c r="A200" s="72">
        <f t="shared" si="18"/>
        <v>34</v>
      </c>
      <c r="B200" s="99" t="s">
        <v>90</v>
      </c>
      <c r="C200" s="41" t="s">
        <v>93</v>
      </c>
      <c r="D200" s="100">
        <v>18</v>
      </c>
      <c r="E200" s="101">
        <f t="shared" si="20"/>
        <v>3</v>
      </c>
      <c r="F200" s="108">
        <v>0</v>
      </c>
      <c r="G200" s="108">
        <v>3</v>
      </c>
      <c r="H200" s="103">
        <f t="shared" si="19"/>
        <v>138.1</v>
      </c>
      <c r="I200" s="103">
        <v>0</v>
      </c>
      <c r="J200" s="103">
        <v>138.1</v>
      </c>
      <c r="K200" s="104">
        <f t="shared" si="17"/>
        <v>4310791.5</v>
      </c>
      <c r="L200" s="136">
        <v>2678939.73</v>
      </c>
      <c r="M200" s="137">
        <v>815925.89</v>
      </c>
      <c r="N200" s="104">
        <v>815925.88</v>
      </c>
      <c r="O200" s="106">
        <v>0</v>
      </c>
      <c r="P200" s="133">
        <v>0</v>
      </c>
      <c r="Q200" s="77"/>
      <c r="R200" s="3"/>
      <c r="S200" s="3"/>
      <c r="T200" s="84"/>
      <c r="U200" s="84"/>
      <c r="V200" s="84"/>
      <c r="W200" s="85"/>
      <c r="X200" s="86"/>
      <c r="Y200" s="85"/>
      <c r="Z200" s="85"/>
      <c r="AA200" s="89"/>
    </row>
    <row r="201" spans="1:45" s="5" customFormat="1" ht="25.5" x14ac:dyDescent="0.2">
      <c r="A201" s="72">
        <f t="shared" si="18"/>
        <v>35</v>
      </c>
      <c r="B201" s="99" t="s">
        <v>91</v>
      </c>
      <c r="C201" s="41" t="s">
        <v>93</v>
      </c>
      <c r="D201" s="108">
        <v>34</v>
      </c>
      <c r="E201" s="101">
        <f t="shared" si="20"/>
        <v>14</v>
      </c>
      <c r="F201" s="108">
        <v>12</v>
      </c>
      <c r="G201" s="108">
        <v>2</v>
      </c>
      <c r="H201" s="103">
        <f t="shared" si="19"/>
        <v>451.5</v>
      </c>
      <c r="I201" s="103">
        <v>369.7</v>
      </c>
      <c r="J201" s="103">
        <v>81.8</v>
      </c>
      <c r="K201" s="104">
        <f t="shared" si="17"/>
        <v>14093572.5</v>
      </c>
      <c r="L201" s="136">
        <v>8758445.25</v>
      </c>
      <c r="M201" s="137">
        <v>2667563.62</v>
      </c>
      <c r="N201" s="104">
        <v>2667563.63</v>
      </c>
      <c r="O201" s="106">
        <v>0</v>
      </c>
      <c r="P201" s="133">
        <v>0</v>
      </c>
      <c r="Q201" s="77"/>
      <c r="R201" s="3"/>
      <c r="S201" s="3"/>
      <c r="T201" s="84"/>
      <c r="U201" s="84"/>
      <c r="V201" s="84"/>
      <c r="W201" s="85"/>
      <c r="X201" s="86"/>
      <c r="Y201" s="85"/>
      <c r="Z201" s="85"/>
      <c r="AA201" s="89"/>
    </row>
    <row r="202" spans="1:45" s="5" customFormat="1" ht="36" customHeight="1" x14ac:dyDescent="0.2">
      <c r="A202" s="72">
        <f t="shared" si="18"/>
        <v>36</v>
      </c>
      <c r="B202" s="99" t="s">
        <v>92</v>
      </c>
      <c r="C202" s="41" t="s">
        <v>93</v>
      </c>
      <c r="D202" s="100">
        <v>17</v>
      </c>
      <c r="E202" s="101">
        <f t="shared" si="20"/>
        <v>8</v>
      </c>
      <c r="F202" s="108">
        <v>7</v>
      </c>
      <c r="G202" s="108">
        <v>1</v>
      </c>
      <c r="H202" s="103">
        <f t="shared" si="19"/>
        <v>375.5</v>
      </c>
      <c r="I202" s="103">
        <v>331.41</v>
      </c>
      <c r="J202" s="103">
        <v>44.089999999999975</v>
      </c>
      <c r="K202" s="104">
        <f t="shared" si="17"/>
        <v>11721232.5</v>
      </c>
      <c r="L202" s="136">
        <v>7284155.46</v>
      </c>
      <c r="M202" s="137">
        <v>2218538.52</v>
      </c>
      <c r="N202" s="104">
        <v>2218538.52</v>
      </c>
      <c r="O202" s="106">
        <v>0</v>
      </c>
      <c r="P202" s="133">
        <v>0</v>
      </c>
      <c r="Q202" s="77"/>
      <c r="R202" s="3"/>
      <c r="S202" s="3"/>
      <c r="T202" s="84"/>
      <c r="U202" s="84"/>
      <c r="V202" s="84"/>
      <c r="W202" s="85"/>
      <c r="X202" s="86"/>
      <c r="Y202" s="85"/>
      <c r="Z202" s="85"/>
      <c r="AA202" s="89"/>
    </row>
    <row r="203" spans="1:45" s="5" customFormat="1" ht="27.75" customHeight="1" x14ac:dyDescent="0.2">
      <c r="A203" s="72">
        <f t="shared" si="18"/>
        <v>37</v>
      </c>
      <c r="B203" s="99" t="s">
        <v>177</v>
      </c>
      <c r="C203" s="41" t="s">
        <v>93</v>
      </c>
      <c r="D203" s="108">
        <v>51</v>
      </c>
      <c r="E203" s="101">
        <v>34</v>
      </c>
      <c r="F203" s="108">
        <v>19</v>
      </c>
      <c r="G203" s="108">
        <v>15</v>
      </c>
      <c r="H203" s="103">
        <f t="shared" si="19"/>
        <v>677.53</v>
      </c>
      <c r="I203" s="103">
        <v>353.54</v>
      </c>
      <c r="J203" s="103">
        <v>323.99</v>
      </c>
      <c r="K203" s="104">
        <f t="shared" si="17"/>
        <v>21149098.949999999</v>
      </c>
      <c r="L203" s="136">
        <v>13143099.470000001</v>
      </c>
      <c r="M203" s="137">
        <v>4002999.7399999993</v>
      </c>
      <c r="N203" s="104">
        <v>4002999.7399999993</v>
      </c>
      <c r="O203" s="106">
        <v>0</v>
      </c>
      <c r="P203" s="133">
        <v>0</v>
      </c>
      <c r="Q203" s="77"/>
      <c r="R203" s="3"/>
      <c r="S203" s="3"/>
      <c r="T203" s="84"/>
      <c r="U203" s="84"/>
      <c r="V203" s="84"/>
      <c r="W203" s="85"/>
      <c r="X203" s="86"/>
      <c r="Y203" s="85"/>
      <c r="Z203" s="85"/>
      <c r="AA203" s="89"/>
    </row>
    <row r="204" spans="1:45" s="5" customFormat="1" ht="38.25" x14ac:dyDescent="0.2">
      <c r="A204" s="72">
        <f t="shared" si="18"/>
        <v>38</v>
      </c>
      <c r="B204" s="99" t="s">
        <v>138</v>
      </c>
      <c r="C204" s="41" t="s">
        <v>93</v>
      </c>
      <c r="D204" s="108">
        <v>19</v>
      </c>
      <c r="E204" s="101">
        <f t="shared" si="20"/>
        <v>8</v>
      </c>
      <c r="F204" s="108">
        <v>6</v>
      </c>
      <c r="G204" s="108">
        <v>2</v>
      </c>
      <c r="H204" s="103">
        <f t="shared" si="19"/>
        <v>250.79999999999998</v>
      </c>
      <c r="I204" s="103">
        <v>178.7</v>
      </c>
      <c r="J204" s="103">
        <v>72.099999999999994</v>
      </c>
      <c r="K204" s="104">
        <f t="shared" si="17"/>
        <v>7828721.9999999991</v>
      </c>
      <c r="L204" s="136">
        <v>4865156.3</v>
      </c>
      <c r="M204" s="137">
        <v>1481782.8499999996</v>
      </c>
      <c r="N204" s="104">
        <v>1481782.8499999996</v>
      </c>
      <c r="O204" s="106">
        <v>0</v>
      </c>
      <c r="P204" s="133">
        <v>0</v>
      </c>
      <c r="Q204" s="77"/>
      <c r="R204" s="3"/>
      <c r="S204" s="3"/>
      <c r="T204" s="84"/>
      <c r="U204" s="84"/>
      <c r="V204" s="84"/>
      <c r="W204" s="85"/>
      <c r="X204" s="86"/>
      <c r="Y204" s="85"/>
      <c r="Z204" s="85"/>
      <c r="AA204" s="89"/>
    </row>
    <row r="205" spans="1:45" s="5" customFormat="1" ht="38.25" x14ac:dyDescent="0.2">
      <c r="A205" s="72">
        <f t="shared" si="18"/>
        <v>39</v>
      </c>
      <c r="B205" s="99" t="s">
        <v>178</v>
      </c>
      <c r="C205" s="41" t="s">
        <v>93</v>
      </c>
      <c r="D205" s="107">
        <v>2</v>
      </c>
      <c r="E205" s="101">
        <f t="shared" si="20"/>
        <v>2</v>
      </c>
      <c r="F205" s="108">
        <v>2</v>
      </c>
      <c r="G205" s="108">
        <v>0</v>
      </c>
      <c r="H205" s="103">
        <f t="shared" si="19"/>
        <v>53.1</v>
      </c>
      <c r="I205" s="103">
        <v>53.1</v>
      </c>
      <c r="J205" s="103">
        <v>0</v>
      </c>
      <c r="K205" s="104">
        <f t="shared" si="17"/>
        <v>1657516.5</v>
      </c>
      <c r="L205" s="136">
        <v>1030063</v>
      </c>
      <c r="M205" s="137">
        <v>313726.75</v>
      </c>
      <c r="N205" s="104">
        <v>313726.75</v>
      </c>
      <c r="O205" s="106">
        <v>0</v>
      </c>
      <c r="P205" s="133">
        <v>0</v>
      </c>
      <c r="Q205" s="77"/>
      <c r="R205" s="3"/>
      <c r="S205" s="3"/>
      <c r="T205" s="84"/>
      <c r="U205" s="84"/>
      <c r="V205" s="84"/>
      <c r="W205" s="85"/>
      <c r="X205" s="86"/>
      <c r="Y205" s="85"/>
      <c r="Z205" s="85"/>
      <c r="AA205" s="89"/>
    </row>
    <row r="206" spans="1:45" s="5" customFormat="1" ht="38.25" x14ac:dyDescent="0.2">
      <c r="A206" s="72">
        <f t="shared" si="18"/>
        <v>40</v>
      </c>
      <c r="B206" s="99" t="s">
        <v>179</v>
      </c>
      <c r="C206" s="41" t="s">
        <v>93</v>
      </c>
      <c r="D206" s="107">
        <v>9</v>
      </c>
      <c r="E206" s="101">
        <f t="shared" si="20"/>
        <v>3</v>
      </c>
      <c r="F206" s="108">
        <v>3</v>
      </c>
      <c r="G206" s="108">
        <v>0</v>
      </c>
      <c r="H206" s="103">
        <f t="shared" si="19"/>
        <v>174.9</v>
      </c>
      <c r="I206" s="103">
        <v>174.9</v>
      </c>
      <c r="J206" s="103">
        <v>0</v>
      </c>
      <c r="K206" s="104">
        <f t="shared" si="17"/>
        <v>5459503.5</v>
      </c>
      <c r="L206" s="136">
        <v>3392806.37</v>
      </c>
      <c r="M206" s="137">
        <v>1033348.56</v>
      </c>
      <c r="N206" s="104">
        <v>1033348.5699999998</v>
      </c>
      <c r="O206" s="106">
        <v>0</v>
      </c>
      <c r="P206" s="133">
        <v>0</v>
      </c>
      <c r="Q206" s="77"/>
      <c r="R206" s="3"/>
      <c r="S206" s="3"/>
      <c r="T206" s="84"/>
      <c r="U206" s="84"/>
      <c r="V206" s="84"/>
      <c r="W206" s="85"/>
      <c r="X206" s="86"/>
      <c r="Y206" s="85"/>
      <c r="Z206" s="85"/>
      <c r="AA206" s="89"/>
    </row>
    <row r="207" spans="1:45" s="5" customFormat="1" ht="38.25" x14ac:dyDescent="0.2">
      <c r="A207" s="72">
        <f t="shared" si="18"/>
        <v>41</v>
      </c>
      <c r="B207" s="99" t="s">
        <v>182</v>
      </c>
      <c r="C207" s="41" t="s">
        <v>93</v>
      </c>
      <c r="D207" s="100">
        <v>1</v>
      </c>
      <c r="E207" s="100">
        <f t="shared" si="20"/>
        <v>1</v>
      </c>
      <c r="F207" s="101">
        <v>1</v>
      </c>
      <c r="G207" s="101">
        <v>0</v>
      </c>
      <c r="H207" s="104">
        <f t="shared" si="19"/>
        <v>54.4</v>
      </c>
      <c r="I207" s="103">
        <v>54.4</v>
      </c>
      <c r="J207" s="103">
        <v>0</v>
      </c>
      <c r="K207" s="104">
        <f t="shared" si="17"/>
        <v>1698096</v>
      </c>
      <c r="L207" s="136">
        <v>1055281.1100000001</v>
      </c>
      <c r="M207" s="137">
        <v>321407.45</v>
      </c>
      <c r="N207" s="104">
        <v>321407.43999999989</v>
      </c>
      <c r="O207" s="106">
        <v>0</v>
      </c>
      <c r="P207" s="133">
        <v>0</v>
      </c>
      <c r="Q207" s="77"/>
      <c r="R207" s="3"/>
      <c r="S207" s="3"/>
      <c r="T207" s="87"/>
      <c r="U207" s="84"/>
      <c r="V207" s="84"/>
      <c r="W207" s="85"/>
      <c r="X207" s="86"/>
      <c r="Y207" s="85"/>
      <c r="Z207" s="85"/>
      <c r="AA207" s="89"/>
    </row>
    <row r="208" spans="1:45" s="5" customFormat="1" ht="25.5" x14ac:dyDescent="0.2">
      <c r="A208" s="72">
        <f t="shared" si="18"/>
        <v>42</v>
      </c>
      <c r="B208" s="99" t="s">
        <v>180</v>
      </c>
      <c r="C208" s="41" t="s">
        <v>93</v>
      </c>
      <c r="D208" s="107">
        <v>3</v>
      </c>
      <c r="E208" s="101">
        <f t="shared" si="20"/>
        <v>1</v>
      </c>
      <c r="F208" s="108">
        <v>1</v>
      </c>
      <c r="G208" s="108">
        <v>0</v>
      </c>
      <c r="H208" s="103">
        <f t="shared" si="19"/>
        <v>53.3</v>
      </c>
      <c r="I208" s="104">
        <v>53.3</v>
      </c>
      <c r="J208" s="104">
        <v>0</v>
      </c>
      <c r="K208" s="104">
        <f t="shared" si="17"/>
        <v>1663759.5</v>
      </c>
      <c r="L208" s="136">
        <v>1033942.71</v>
      </c>
      <c r="M208" s="137">
        <v>314908.39</v>
      </c>
      <c r="N208" s="104">
        <v>314908.40000000002</v>
      </c>
      <c r="O208" s="106">
        <v>0</v>
      </c>
      <c r="P208" s="133">
        <v>0</v>
      </c>
      <c r="Q208" s="77"/>
      <c r="R208" s="3"/>
      <c r="S208" s="3"/>
      <c r="T208" s="84"/>
      <c r="U208" s="87"/>
      <c r="V208" s="87"/>
      <c r="W208" s="85"/>
      <c r="X208" s="86"/>
      <c r="Y208" s="85"/>
      <c r="Z208" s="85"/>
      <c r="AA208" s="89"/>
    </row>
    <row r="209" spans="1:27" s="5" customFormat="1" ht="38.25" x14ac:dyDescent="0.2">
      <c r="A209" s="72">
        <f t="shared" si="18"/>
        <v>43</v>
      </c>
      <c r="B209" s="99" t="s">
        <v>12</v>
      </c>
      <c r="C209" s="41" t="s">
        <v>93</v>
      </c>
      <c r="D209" s="100">
        <v>6</v>
      </c>
      <c r="E209" s="101">
        <f t="shared" ref="E209:E228" si="21">F209+G209</f>
        <v>1</v>
      </c>
      <c r="F209" s="101">
        <v>0</v>
      </c>
      <c r="G209" s="101">
        <v>1</v>
      </c>
      <c r="H209" s="103">
        <f t="shared" ref="H209:H228" si="22">I209+J209</f>
        <v>131.69999999999999</v>
      </c>
      <c r="I209" s="103">
        <v>0</v>
      </c>
      <c r="J209" s="103">
        <v>131.69999999999999</v>
      </c>
      <c r="K209" s="104">
        <f t="shared" si="17"/>
        <v>4111015.4999999995</v>
      </c>
      <c r="L209" s="136">
        <v>2554789.0099999998</v>
      </c>
      <c r="M209" s="137">
        <v>778113.25</v>
      </c>
      <c r="N209" s="104">
        <v>778113.23999999976</v>
      </c>
      <c r="O209" s="106">
        <v>0</v>
      </c>
      <c r="P209" s="133">
        <v>0</v>
      </c>
      <c r="Q209" s="77"/>
      <c r="R209" s="3"/>
      <c r="S209" s="3"/>
      <c r="T209" s="84"/>
      <c r="U209" s="84"/>
      <c r="V209" s="84"/>
      <c r="W209" s="85"/>
      <c r="X209" s="86"/>
      <c r="Y209" s="85"/>
      <c r="Z209" s="85"/>
      <c r="AA209" s="89"/>
    </row>
    <row r="210" spans="1:27" s="5" customFormat="1" ht="38.25" x14ac:dyDescent="0.2">
      <c r="A210" s="72">
        <f t="shared" si="18"/>
        <v>44</v>
      </c>
      <c r="B210" s="99" t="s">
        <v>18</v>
      </c>
      <c r="C210" s="41" t="s">
        <v>93</v>
      </c>
      <c r="D210" s="100">
        <v>11</v>
      </c>
      <c r="E210" s="101">
        <f t="shared" si="21"/>
        <v>4</v>
      </c>
      <c r="F210" s="101">
        <v>4</v>
      </c>
      <c r="G210" s="101">
        <v>0</v>
      </c>
      <c r="H210" s="103">
        <f t="shared" si="22"/>
        <v>141.69999999999999</v>
      </c>
      <c r="I210" s="103">
        <v>141.69999999999999</v>
      </c>
      <c r="J210" s="103">
        <v>0</v>
      </c>
      <c r="K210" s="104">
        <f t="shared" si="17"/>
        <v>4423165.5</v>
      </c>
      <c r="L210" s="136">
        <v>2748774.51</v>
      </c>
      <c r="M210" s="137">
        <v>837195.49</v>
      </c>
      <c r="N210" s="104">
        <v>837195.50000000023</v>
      </c>
      <c r="O210" s="106">
        <v>0</v>
      </c>
      <c r="P210" s="133">
        <v>0</v>
      </c>
      <c r="Q210" s="77"/>
      <c r="R210" s="3"/>
      <c r="S210" s="3"/>
      <c r="T210" s="84"/>
      <c r="U210" s="84"/>
      <c r="V210" s="84"/>
      <c r="W210" s="85"/>
      <c r="X210" s="86"/>
      <c r="Y210" s="85"/>
      <c r="Z210" s="85"/>
      <c r="AA210" s="89"/>
    </row>
    <row r="211" spans="1:27" s="5" customFormat="1" ht="30.75" customHeight="1" x14ac:dyDescent="0.2">
      <c r="A211" s="72">
        <f t="shared" si="18"/>
        <v>45</v>
      </c>
      <c r="B211" s="99" t="s">
        <v>95</v>
      </c>
      <c r="C211" s="41" t="s">
        <v>93</v>
      </c>
      <c r="D211" s="100">
        <v>2</v>
      </c>
      <c r="E211" s="101">
        <f t="shared" si="21"/>
        <v>1</v>
      </c>
      <c r="F211" s="101">
        <v>1</v>
      </c>
      <c r="G211" s="101">
        <v>0</v>
      </c>
      <c r="H211" s="103">
        <f t="shared" si="22"/>
        <v>27.9</v>
      </c>
      <c r="I211" s="103">
        <v>27.9</v>
      </c>
      <c r="J211" s="103">
        <v>0</v>
      </c>
      <c r="K211" s="104">
        <f t="shared" si="17"/>
        <v>870898.5</v>
      </c>
      <c r="L211" s="136">
        <v>541219.54</v>
      </c>
      <c r="M211" s="137">
        <v>164839.47999999998</v>
      </c>
      <c r="N211" s="104">
        <v>164839.47999999998</v>
      </c>
      <c r="O211" s="106">
        <v>0</v>
      </c>
      <c r="P211" s="133">
        <v>0</v>
      </c>
      <c r="Q211" s="77"/>
      <c r="R211" s="3"/>
      <c r="S211" s="3"/>
      <c r="T211" s="84"/>
      <c r="U211" s="84"/>
      <c r="V211" s="84"/>
      <c r="W211" s="85"/>
      <c r="X211" s="86"/>
      <c r="Y211" s="85"/>
      <c r="Z211" s="85"/>
      <c r="AA211" s="89"/>
    </row>
    <row r="212" spans="1:27" s="5" customFormat="1" ht="40.5" customHeight="1" x14ac:dyDescent="0.2">
      <c r="A212" s="72">
        <f t="shared" si="18"/>
        <v>46</v>
      </c>
      <c r="B212" s="99" t="s">
        <v>21</v>
      </c>
      <c r="C212" s="41" t="s">
        <v>93</v>
      </c>
      <c r="D212" s="100">
        <v>5</v>
      </c>
      <c r="E212" s="101">
        <f t="shared" si="21"/>
        <v>1</v>
      </c>
      <c r="F212" s="101">
        <v>1</v>
      </c>
      <c r="G212" s="101">
        <v>0</v>
      </c>
      <c r="H212" s="103">
        <f t="shared" si="22"/>
        <v>86.1</v>
      </c>
      <c r="I212" s="103">
        <v>86.1</v>
      </c>
      <c r="J212" s="103">
        <v>0</v>
      </c>
      <c r="K212" s="104">
        <f t="shared" si="17"/>
        <v>2687611.5</v>
      </c>
      <c r="L212" s="136">
        <v>1670215.14</v>
      </c>
      <c r="M212" s="137">
        <v>508698.18000000005</v>
      </c>
      <c r="N212" s="104">
        <v>508698.18000000005</v>
      </c>
      <c r="O212" s="106">
        <v>0</v>
      </c>
      <c r="P212" s="133">
        <v>0</v>
      </c>
      <c r="Q212" s="77"/>
      <c r="R212" s="3"/>
      <c r="S212" s="3"/>
      <c r="T212" s="84"/>
      <c r="U212" s="84"/>
      <c r="V212" s="84"/>
      <c r="W212" s="85"/>
      <c r="X212" s="86"/>
      <c r="Y212" s="85"/>
      <c r="Z212" s="85"/>
      <c r="AA212" s="89"/>
    </row>
    <row r="213" spans="1:27" s="5" customFormat="1" ht="43.5" customHeight="1" x14ac:dyDescent="0.2">
      <c r="A213" s="72">
        <f t="shared" si="18"/>
        <v>47</v>
      </c>
      <c r="B213" s="99" t="s">
        <v>22</v>
      </c>
      <c r="C213" s="41" t="s">
        <v>93</v>
      </c>
      <c r="D213" s="100">
        <v>3</v>
      </c>
      <c r="E213" s="101">
        <f t="shared" si="21"/>
        <v>1</v>
      </c>
      <c r="F213" s="101">
        <v>1</v>
      </c>
      <c r="G213" s="101">
        <v>0</v>
      </c>
      <c r="H213" s="103">
        <f t="shared" si="22"/>
        <v>57.4</v>
      </c>
      <c r="I213" s="103">
        <v>57.4</v>
      </c>
      <c r="J213" s="103">
        <v>0</v>
      </c>
      <c r="K213" s="104">
        <f t="shared" si="17"/>
        <v>1791741</v>
      </c>
      <c r="L213" s="136">
        <v>1113476.76</v>
      </c>
      <c r="M213" s="137">
        <v>339132.12</v>
      </c>
      <c r="N213" s="104">
        <v>339132.12</v>
      </c>
      <c r="O213" s="106">
        <v>0</v>
      </c>
      <c r="P213" s="133">
        <v>0</v>
      </c>
      <c r="Q213" s="77"/>
      <c r="R213" s="3"/>
      <c r="S213" s="3"/>
      <c r="T213" s="84"/>
      <c r="U213" s="84"/>
      <c r="V213" s="84"/>
      <c r="W213" s="85"/>
      <c r="X213" s="86"/>
      <c r="Y213" s="85"/>
      <c r="Z213" s="85"/>
      <c r="AA213" s="89"/>
    </row>
    <row r="214" spans="1:27" s="5" customFormat="1" ht="27.75" customHeight="1" x14ac:dyDescent="0.2">
      <c r="A214" s="72">
        <f t="shared" si="18"/>
        <v>48</v>
      </c>
      <c r="B214" s="99" t="s">
        <v>31</v>
      </c>
      <c r="C214" s="41" t="s">
        <v>93</v>
      </c>
      <c r="D214" s="100">
        <v>4</v>
      </c>
      <c r="E214" s="101">
        <f t="shared" si="21"/>
        <v>1</v>
      </c>
      <c r="F214" s="101">
        <v>1</v>
      </c>
      <c r="G214" s="101">
        <v>0</v>
      </c>
      <c r="H214" s="103">
        <f t="shared" si="22"/>
        <v>47</v>
      </c>
      <c r="I214" s="103">
        <v>47</v>
      </c>
      <c r="J214" s="103">
        <v>0</v>
      </c>
      <c r="K214" s="104">
        <f t="shared" si="17"/>
        <v>1467105</v>
      </c>
      <c r="L214" s="136">
        <v>911731.84</v>
      </c>
      <c r="M214" s="137">
        <v>277686.58</v>
      </c>
      <c r="N214" s="104">
        <v>277686.58</v>
      </c>
      <c r="O214" s="106">
        <v>0</v>
      </c>
      <c r="P214" s="133">
        <v>0</v>
      </c>
      <c r="Q214" s="77"/>
      <c r="R214" s="3"/>
      <c r="S214" s="3"/>
      <c r="T214" s="84"/>
      <c r="U214" s="84"/>
      <c r="V214" s="84"/>
      <c r="W214" s="85"/>
      <c r="X214" s="86"/>
      <c r="Y214" s="85"/>
      <c r="Z214" s="85"/>
      <c r="AA214" s="89"/>
    </row>
    <row r="215" spans="1:27" s="5" customFormat="1" ht="28.5" customHeight="1" x14ac:dyDescent="0.2">
      <c r="A215" s="72">
        <f t="shared" si="18"/>
        <v>49</v>
      </c>
      <c r="B215" s="99" t="s">
        <v>33</v>
      </c>
      <c r="C215" s="41" t="s">
        <v>93</v>
      </c>
      <c r="D215" s="100">
        <v>1</v>
      </c>
      <c r="E215" s="101">
        <f t="shared" si="21"/>
        <v>1</v>
      </c>
      <c r="F215" s="101">
        <v>1</v>
      </c>
      <c r="G215" s="101">
        <v>0</v>
      </c>
      <c r="H215" s="103">
        <f t="shared" si="22"/>
        <v>50.4</v>
      </c>
      <c r="I215" s="103">
        <v>50.4</v>
      </c>
      <c r="J215" s="103">
        <v>0</v>
      </c>
      <c r="K215" s="104">
        <f t="shared" si="17"/>
        <v>1573236</v>
      </c>
      <c r="L215" s="136">
        <v>977686.91</v>
      </c>
      <c r="M215" s="137">
        <v>297774.55</v>
      </c>
      <c r="N215" s="104">
        <v>297774.53999999998</v>
      </c>
      <c r="O215" s="106">
        <v>0</v>
      </c>
      <c r="P215" s="133">
        <v>0</v>
      </c>
      <c r="Q215" s="77"/>
      <c r="R215" s="3"/>
      <c r="S215" s="3"/>
      <c r="T215" s="84"/>
      <c r="U215" s="84"/>
      <c r="V215" s="84"/>
      <c r="W215" s="85"/>
      <c r="X215" s="86"/>
      <c r="Y215" s="85"/>
      <c r="Z215" s="85"/>
      <c r="AA215" s="89"/>
    </row>
    <row r="216" spans="1:27" s="5" customFormat="1" ht="36" customHeight="1" x14ac:dyDescent="0.2">
      <c r="A216" s="72">
        <f t="shared" si="18"/>
        <v>50</v>
      </c>
      <c r="B216" s="99" t="s">
        <v>34</v>
      </c>
      <c r="C216" s="41" t="s">
        <v>93</v>
      </c>
      <c r="D216" s="100">
        <v>9</v>
      </c>
      <c r="E216" s="101">
        <f t="shared" si="21"/>
        <v>5</v>
      </c>
      <c r="F216" s="101">
        <v>5</v>
      </c>
      <c r="G216" s="101">
        <v>0</v>
      </c>
      <c r="H216" s="103">
        <f t="shared" si="22"/>
        <v>234.4</v>
      </c>
      <c r="I216" s="103">
        <v>234.4</v>
      </c>
      <c r="J216" s="103">
        <v>0</v>
      </c>
      <c r="K216" s="104">
        <f t="shared" si="17"/>
        <v>7316796</v>
      </c>
      <c r="L216" s="136">
        <v>4547020.08</v>
      </c>
      <c r="M216" s="137">
        <v>1384887.96</v>
      </c>
      <c r="N216" s="104">
        <v>1384887.96</v>
      </c>
      <c r="O216" s="106">
        <v>0</v>
      </c>
      <c r="P216" s="133">
        <v>0</v>
      </c>
      <c r="Q216" s="77"/>
      <c r="R216" s="3"/>
      <c r="S216" s="3"/>
      <c r="T216" s="84"/>
      <c r="U216" s="84"/>
      <c r="V216" s="84"/>
      <c r="W216" s="85"/>
      <c r="X216" s="86"/>
      <c r="Y216" s="85"/>
      <c r="Z216" s="85"/>
      <c r="AA216" s="89"/>
    </row>
    <row r="217" spans="1:27" s="5" customFormat="1" ht="36" customHeight="1" x14ac:dyDescent="0.2">
      <c r="A217" s="72">
        <f t="shared" si="18"/>
        <v>51</v>
      </c>
      <c r="B217" s="99" t="s">
        <v>37</v>
      </c>
      <c r="C217" s="41" t="s">
        <v>93</v>
      </c>
      <c r="D217" s="100">
        <v>1</v>
      </c>
      <c r="E217" s="101">
        <f t="shared" si="21"/>
        <v>1</v>
      </c>
      <c r="F217" s="101">
        <v>1</v>
      </c>
      <c r="G217" s="101">
        <v>0</v>
      </c>
      <c r="H217" s="103">
        <f t="shared" si="22"/>
        <v>46.8</v>
      </c>
      <c r="I217" s="103">
        <v>46.8</v>
      </c>
      <c r="J217" s="103">
        <v>0</v>
      </c>
      <c r="K217" s="104">
        <f t="shared" si="17"/>
        <v>1460862</v>
      </c>
      <c r="L217" s="136">
        <v>907852.13</v>
      </c>
      <c r="M217" s="137">
        <v>276504.94</v>
      </c>
      <c r="N217" s="104">
        <v>276504.93</v>
      </c>
      <c r="O217" s="106">
        <v>0</v>
      </c>
      <c r="P217" s="133">
        <v>0</v>
      </c>
      <c r="Q217" s="77"/>
      <c r="R217" s="3"/>
      <c r="S217" s="3"/>
      <c r="T217" s="84"/>
      <c r="U217" s="84"/>
      <c r="V217" s="84"/>
      <c r="W217" s="85"/>
      <c r="X217" s="86"/>
      <c r="Y217" s="85"/>
      <c r="Z217" s="85"/>
      <c r="AA217" s="89"/>
    </row>
    <row r="218" spans="1:27" s="5" customFormat="1" ht="35.25" customHeight="1" x14ac:dyDescent="0.2">
      <c r="A218" s="72">
        <f t="shared" si="18"/>
        <v>52</v>
      </c>
      <c r="B218" s="99" t="s">
        <v>42</v>
      </c>
      <c r="C218" s="41" t="s">
        <v>93</v>
      </c>
      <c r="D218" s="100">
        <v>5</v>
      </c>
      <c r="E218" s="101">
        <f t="shared" si="21"/>
        <v>2</v>
      </c>
      <c r="F218" s="101">
        <v>1</v>
      </c>
      <c r="G218" s="101">
        <v>1</v>
      </c>
      <c r="H218" s="103">
        <f t="shared" si="22"/>
        <v>77.099999999999994</v>
      </c>
      <c r="I218" s="103">
        <v>35.5</v>
      </c>
      <c r="J218" s="103">
        <v>41.6</v>
      </c>
      <c r="K218" s="104">
        <f t="shared" si="17"/>
        <v>2406676.5</v>
      </c>
      <c r="L218" s="136">
        <v>1495628.19</v>
      </c>
      <c r="M218" s="137">
        <v>455524.15</v>
      </c>
      <c r="N218" s="104">
        <v>455524.16000000003</v>
      </c>
      <c r="O218" s="106">
        <v>0</v>
      </c>
      <c r="P218" s="133">
        <v>0</v>
      </c>
      <c r="Q218" s="77"/>
      <c r="R218" s="3"/>
      <c r="S218" s="3"/>
      <c r="T218" s="84"/>
      <c r="U218" s="84"/>
      <c r="V218" s="84"/>
      <c r="W218" s="85"/>
      <c r="X218" s="86"/>
      <c r="Y218" s="85"/>
      <c r="Z218" s="85"/>
      <c r="AA218" s="89"/>
    </row>
    <row r="219" spans="1:27" s="5" customFormat="1" ht="27.75" customHeight="1" x14ac:dyDescent="0.2">
      <c r="A219" s="72">
        <f t="shared" si="18"/>
        <v>53</v>
      </c>
      <c r="B219" s="99" t="s">
        <v>45</v>
      </c>
      <c r="C219" s="41" t="s">
        <v>93</v>
      </c>
      <c r="D219" s="100">
        <v>5</v>
      </c>
      <c r="E219" s="101">
        <f t="shared" si="21"/>
        <v>2</v>
      </c>
      <c r="F219" s="101">
        <v>2</v>
      </c>
      <c r="G219" s="101">
        <v>0</v>
      </c>
      <c r="H219" s="103">
        <f t="shared" si="22"/>
        <v>83.4</v>
      </c>
      <c r="I219" s="103">
        <v>83.4</v>
      </c>
      <c r="J219" s="103">
        <v>0</v>
      </c>
      <c r="K219" s="104">
        <f t="shared" si="17"/>
        <v>2603331</v>
      </c>
      <c r="L219" s="136">
        <v>1617839.06</v>
      </c>
      <c r="M219" s="137">
        <v>492745.97</v>
      </c>
      <c r="N219" s="104">
        <v>492745.97</v>
      </c>
      <c r="O219" s="106">
        <v>0</v>
      </c>
      <c r="P219" s="133">
        <v>0</v>
      </c>
      <c r="Q219" s="77"/>
      <c r="R219" s="3"/>
      <c r="S219" s="3"/>
      <c r="T219" s="84"/>
      <c r="U219" s="84"/>
      <c r="V219" s="84"/>
      <c r="W219" s="85"/>
      <c r="X219" s="86"/>
      <c r="Y219" s="85"/>
      <c r="Z219" s="85"/>
      <c r="AA219" s="89"/>
    </row>
    <row r="220" spans="1:27" s="5" customFormat="1" ht="25.5" x14ac:dyDescent="0.2">
      <c r="A220" s="72">
        <f t="shared" si="18"/>
        <v>54</v>
      </c>
      <c r="B220" s="99" t="s">
        <v>46</v>
      </c>
      <c r="C220" s="41" t="s">
        <v>93</v>
      </c>
      <c r="D220" s="100">
        <v>4</v>
      </c>
      <c r="E220" s="101">
        <f t="shared" si="21"/>
        <v>1</v>
      </c>
      <c r="F220" s="101">
        <v>1</v>
      </c>
      <c r="G220" s="101">
        <v>0</v>
      </c>
      <c r="H220" s="103">
        <f t="shared" si="22"/>
        <v>82.2</v>
      </c>
      <c r="I220" s="103">
        <v>82.2</v>
      </c>
      <c r="J220" s="103">
        <v>0</v>
      </c>
      <c r="K220" s="104">
        <f t="shared" si="17"/>
        <v>2565873</v>
      </c>
      <c r="L220" s="136">
        <v>1594560.8</v>
      </c>
      <c r="M220" s="137">
        <v>485656.1</v>
      </c>
      <c r="N220" s="104">
        <v>485656.1</v>
      </c>
      <c r="O220" s="106">
        <v>0</v>
      </c>
      <c r="P220" s="133">
        <v>0</v>
      </c>
      <c r="Q220" s="77"/>
      <c r="R220" s="3"/>
      <c r="S220" s="3"/>
      <c r="T220" s="84"/>
      <c r="U220" s="84"/>
      <c r="V220" s="84"/>
      <c r="W220" s="85"/>
      <c r="X220" s="86"/>
      <c r="Y220" s="85"/>
      <c r="Z220" s="85"/>
      <c r="AA220" s="89"/>
    </row>
    <row r="221" spans="1:27" s="5" customFormat="1" ht="42.75" customHeight="1" x14ac:dyDescent="0.2">
      <c r="A221" s="72">
        <f t="shared" si="18"/>
        <v>55</v>
      </c>
      <c r="B221" s="99" t="s">
        <v>48</v>
      </c>
      <c r="C221" s="41" t="s">
        <v>93</v>
      </c>
      <c r="D221" s="100">
        <v>1</v>
      </c>
      <c r="E221" s="101">
        <f t="shared" si="21"/>
        <v>1</v>
      </c>
      <c r="F221" s="101">
        <v>1</v>
      </c>
      <c r="G221" s="101">
        <v>0</v>
      </c>
      <c r="H221" s="103">
        <f t="shared" si="22"/>
        <v>51.7</v>
      </c>
      <c r="I221" s="103">
        <v>51.7</v>
      </c>
      <c r="J221" s="103">
        <v>0</v>
      </c>
      <c r="K221" s="104">
        <f t="shared" si="17"/>
        <v>1613815.5</v>
      </c>
      <c r="L221" s="136">
        <v>1002905.03</v>
      </c>
      <c r="M221" s="137">
        <v>305455.24</v>
      </c>
      <c r="N221" s="104">
        <v>305455.23</v>
      </c>
      <c r="O221" s="106">
        <v>0</v>
      </c>
      <c r="P221" s="133">
        <v>0</v>
      </c>
      <c r="Q221" s="77"/>
      <c r="R221" s="3"/>
      <c r="S221" s="3"/>
      <c r="T221" s="84"/>
      <c r="U221" s="84"/>
      <c r="V221" s="84"/>
      <c r="W221" s="85"/>
      <c r="X221" s="86"/>
      <c r="Y221" s="85"/>
      <c r="Z221" s="85"/>
      <c r="AA221" s="89"/>
    </row>
    <row r="222" spans="1:27" s="5" customFormat="1" ht="35.25" customHeight="1" x14ac:dyDescent="0.2">
      <c r="A222" s="72">
        <v>56</v>
      </c>
      <c r="B222" s="99" t="s">
        <v>49</v>
      </c>
      <c r="C222" s="41" t="s">
        <v>93</v>
      </c>
      <c r="D222" s="100">
        <v>3</v>
      </c>
      <c r="E222" s="101">
        <f t="shared" si="21"/>
        <v>1</v>
      </c>
      <c r="F222" s="101">
        <v>1</v>
      </c>
      <c r="G222" s="101">
        <v>0</v>
      </c>
      <c r="H222" s="103">
        <f t="shared" si="22"/>
        <v>78.2</v>
      </c>
      <c r="I222" s="103">
        <v>78.2</v>
      </c>
      <c r="J222" s="103">
        <v>0</v>
      </c>
      <c r="K222" s="104">
        <f t="shared" si="17"/>
        <v>2441013</v>
      </c>
      <c r="L222" s="136">
        <v>1516966.6</v>
      </c>
      <c r="M222" s="137">
        <v>462023.2</v>
      </c>
      <c r="N222" s="104">
        <v>462023.2</v>
      </c>
      <c r="O222" s="106">
        <v>0</v>
      </c>
      <c r="P222" s="133">
        <v>0</v>
      </c>
      <c r="Q222" s="77"/>
      <c r="R222" s="3"/>
      <c r="S222" s="3"/>
      <c r="T222" s="84"/>
      <c r="U222" s="84"/>
      <c r="V222" s="84"/>
      <c r="W222" s="85"/>
      <c r="X222" s="86"/>
      <c r="Y222" s="85"/>
      <c r="Z222" s="85"/>
      <c r="AA222" s="89"/>
    </row>
    <row r="223" spans="1:27" s="5" customFormat="1" ht="38.25" x14ac:dyDescent="0.2">
      <c r="A223" s="72">
        <v>57</v>
      </c>
      <c r="B223" s="99" t="s">
        <v>116</v>
      </c>
      <c r="C223" s="41" t="s">
        <v>93</v>
      </c>
      <c r="D223" s="100">
        <v>4</v>
      </c>
      <c r="E223" s="101">
        <f t="shared" si="21"/>
        <v>1</v>
      </c>
      <c r="F223" s="101">
        <v>1</v>
      </c>
      <c r="G223" s="101">
        <v>0</v>
      </c>
      <c r="H223" s="103">
        <f t="shared" si="22"/>
        <v>68.099999999999994</v>
      </c>
      <c r="I223" s="103">
        <v>68.099999999999994</v>
      </c>
      <c r="J223" s="103">
        <v>0</v>
      </c>
      <c r="K223" s="104">
        <f t="shared" si="17"/>
        <v>2125741.5</v>
      </c>
      <c r="L223" s="136">
        <v>1321041.24</v>
      </c>
      <c r="M223" s="137">
        <v>402350.13</v>
      </c>
      <c r="N223" s="104">
        <v>402350.13</v>
      </c>
      <c r="O223" s="106">
        <v>0</v>
      </c>
      <c r="P223" s="133">
        <v>0</v>
      </c>
      <c r="Q223" s="77"/>
      <c r="R223" s="3"/>
      <c r="S223" s="3"/>
      <c r="T223" s="84"/>
      <c r="U223" s="84"/>
      <c r="V223" s="84"/>
      <c r="W223" s="85"/>
      <c r="X223" s="86"/>
      <c r="Y223" s="85"/>
      <c r="Z223" s="85"/>
      <c r="AA223" s="89"/>
    </row>
    <row r="224" spans="1:27" s="5" customFormat="1" ht="38.25" x14ac:dyDescent="0.2">
      <c r="A224" s="72">
        <v>58</v>
      </c>
      <c r="B224" s="99" t="s">
        <v>51</v>
      </c>
      <c r="C224" s="41" t="s">
        <v>93</v>
      </c>
      <c r="D224" s="108">
        <v>9</v>
      </c>
      <c r="E224" s="101">
        <f t="shared" si="21"/>
        <v>3</v>
      </c>
      <c r="F224" s="108">
        <v>3</v>
      </c>
      <c r="G224" s="108">
        <v>0</v>
      </c>
      <c r="H224" s="103">
        <f t="shared" si="22"/>
        <v>181.5</v>
      </c>
      <c r="I224" s="103">
        <v>181.5</v>
      </c>
      <c r="J224" s="103">
        <v>0</v>
      </c>
      <c r="K224" s="104">
        <f t="shared" si="17"/>
        <v>5665522.5</v>
      </c>
      <c r="L224" s="136">
        <v>3520836.8</v>
      </c>
      <c r="M224" s="137">
        <v>1072342.8500000001</v>
      </c>
      <c r="N224" s="104">
        <v>1072342.8500000001</v>
      </c>
      <c r="O224" s="106">
        <v>0</v>
      </c>
      <c r="P224" s="133">
        <v>0</v>
      </c>
      <c r="Q224" s="77"/>
      <c r="R224" s="3"/>
      <c r="S224" s="3"/>
      <c r="T224" s="84"/>
      <c r="U224" s="84"/>
      <c r="V224" s="84"/>
      <c r="W224" s="85"/>
      <c r="X224" s="86"/>
      <c r="Y224" s="85"/>
      <c r="Z224" s="85"/>
      <c r="AA224" s="89"/>
    </row>
    <row r="225" spans="1:27" s="5" customFormat="1" ht="37.5" customHeight="1" x14ac:dyDescent="0.2">
      <c r="A225" s="72">
        <f t="shared" si="18"/>
        <v>59</v>
      </c>
      <c r="B225" s="99" t="s">
        <v>53</v>
      </c>
      <c r="C225" s="41" t="s">
        <v>93</v>
      </c>
      <c r="D225" s="108">
        <v>4</v>
      </c>
      <c r="E225" s="101">
        <v>2</v>
      </c>
      <c r="F225" s="108">
        <v>2</v>
      </c>
      <c r="G225" s="108">
        <v>0</v>
      </c>
      <c r="H225" s="103">
        <f t="shared" si="22"/>
        <v>103.9</v>
      </c>
      <c r="I225" s="103">
        <v>103.9</v>
      </c>
      <c r="J225" s="103">
        <v>0</v>
      </c>
      <c r="K225" s="104">
        <f t="shared" si="17"/>
        <v>3243238.5</v>
      </c>
      <c r="L225" s="136">
        <v>2015509.33</v>
      </c>
      <c r="M225" s="137">
        <v>613864.57999999996</v>
      </c>
      <c r="N225" s="104">
        <v>613864.59</v>
      </c>
      <c r="O225" s="106">
        <v>0</v>
      </c>
      <c r="P225" s="133">
        <v>0</v>
      </c>
      <c r="Q225" s="77"/>
      <c r="R225" s="3"/>
      <c r="S225" s="3"/>
      <c r="T225" s="84"/>
      <c r="U225" s="84"/>
      <c r="V225" s="84"/>
      <c r="W225" s="85"/>
      <c r="X225" s="86"/>
      <c r="Y225" s="85"/>
      <c r="Z225" s="85"/>
      <c r="AA225" s="89"/>
    </row>
    <row r="226" spans="1:27" s="5" customFormat="1" ht="39.75" customHeight="1" x14ac:dyDescent="0.2">
      <c r="A226" s="72">
        <f t="shared" si="18"/>
        <v>60</v>
      </c>
      <c r="B226" s="99" t="s">
        <v>56</v>
      </c>
      <c r="C226" s="41" t="s">
        <v>93</v>
      </c>
      <c r="D226" s="108">
        <v>3</v>
      </c>
      <c r="E226" s="101">
        <f t="shared" si="21"/>
        <v>1</v>
      </c>
      <c r="F226" s="108">
        <v>1</v>
      </c>
      <c r="G226" s="108">
        <v>0</v>
      </c>
      <c r="H226" s="103">
        <f t="shared" si="22"/>
        <v>51.54</v>
      </c>
      <c r="I226" s="103">
        <v>51.54</v>
      </c>
      <c r="J226" s="103">
        <v>0</v>
      </c>
      <c r="K226" s="104">
        <f t="shared" si="17"/>
        <v>1608821.0999999999</v>
      </c>
      <c r="L226" s="136">
        <v>999801.26</v>
      </c>
      <c r="M226" s="137">
        <v>304509.91999999993</v>
      </c>
      <c r="N226" s="104">
        <v>304509.91999999993</v>
      </c>
      <c r="O226" s="106">
        <v>0</v>
      </c>
      <c r="P226" s="133">
        <v>0</v>
      </c>
      <c r="Q226" s="77"/>
      <c r="R226" s="3"/>
      <c r="S226" s="3"/>
      <c r="T226" s="84"/>
      <c r="U226" s="84"/>
      <c r="V226" s="84"/>
      <c r="W226" s="85"/>
      <c r="X226" s="86"/>
      <c r="Y226" s="85"/>
      <c r="Z226" s="85"/>
      <c r="AA226" s="89"/>
    </row>
    <row r="227" spans="1:27" s="5" customFormat="1" ht="40.5" customHeight="1" x14ac:dyDescent="0.2">
      <c r="A227" s="72">
        <f t="shared" si="18"/>
        <v>61</v>
      </c>
      <c r="B227" s="99" t="s">
        <v>58</v>
      </c>
      <c r="C227" s="41" t="s">
        <v>93</v>
      </c>
      <c r="D227" s="108">
        <v>2</v>
      </c>
      <c r="E227" s="101">
        <f t="shared" si="21"/>
        <v>1</v>
      </c>
      <c r="F227" s="108">
        <v>1</v>
      </c>
      <c r="G227" s="108">
        <v>0</v>
      </c>
      <c r="H227" s="103">
        <f t="shared" si="22"/>
        <v>84.5</v>
      </c>
      <c r="I227" s="103">
        <v>84.5</v>
      </c>
      <c r="J227" s="103">
        <v>0</v>
      </c>
      <c r="K227" s="104">
        <f t="shared" si="17"/>
        <v>2637667.5</v>
      </c>
      <c r="L227" s="136">
        <v>1639177.46</v>
      </c>
      <c r="M227" s="137">
        <v>499245.02</v>
      </c>
      <c r="N227" s="104">
        <v>499245.02</v>
      </c>
      <c r="O227" s="106">
        <v>0</v>
      </c>
      <c r="P227" s="133">
        <v>0</v>
      </c>
      <c r="Q227" s="77"/>
      <c r="R227" s="3"/>
      <c r="S227" s="3"/>
      <c r="T227" s="84"/>
      <c r="U227" s="84"/>
      <c r="V227" s="84"/>
      <c r="W227" s="85"/>
      <c r="X227" s="86"/>
      <c r="Y227" s="85"/>
      <c r="Z227" s="85"/>
      <c r="AA227" s="89"/>
    </row>
    <row r="228" spans="1:27" s="5" customFormat="1" ht="42" customHeight="1" x14ac:dyDescent="0.2">
      <c r="A228" s="72">
        <f t="shared" si="18"/>
        <v>62</v>
      </c>
      <c r="B228" s="99" t="s">
        <v>205</v>
      </c>
      <c r="C228" s="41" t="s">
        <v>93</v>
      </c>
      <c r="D228" s="108">
        <v>3</v>
      </c>
      <c r="E228" s="101">
        <f t="shared" si="21"/>
        <v>2</v>
      </c>
      <c r="F228" s="108">
        <v>2</v>
      </c>
      <c r="G228" s="108">
        <v>0</v>
      </c>
      <c r="H228" s="103">
        <f t="shared" si="22"/>
        <v>90.7</v>
      </c>
      <c r="I228" s="103">
        <v>90.7</v>
      </c>
      <c r="J228" s="103">
        <v>0</v>
      </c>
      <c r="K228" s="104">
        <f t="shared" si="17"/>
        <v>2831200.5</v>
      </c>
      <c r="L228" s="136">
        <v>1759448.47</v>
      </c>
      <c r="M228" s="137">
        <v>535876.02</v>
      </c>
      <c r="N228" s="104">
        <v>535876.01</v>
      </c>
      <c r="O228" s="106">
        <v>0</v>
      </c>
      <c r="P228" s="133">
        <v>0</v>
      </c>
      <c r="Q228" s="77"/>
      <c r="R228" s="3"/>
      <c r="S228" s="3"/>
      <c r="T228" s="84"/>
      <c r="U228" s="84"/>
      <c r="V228" s="84"/>
      <c r="W228" s="85"/>
      <c r="X228" s="86"/>
      <c r="Y228" s="85"/>
      <c r="Z228" s="85"/>
      <c r="AA228" s="89"/>
    </row>
    <row r="229" spans="1:27" s="5" customFormat="1" ht="28.5" customHeight="1" x14ac:dyDescent="0.2">
      <c r="A229" s="72">
        <f t="shared" si="18"/>
        <v>63</v>
      </c>
      <c r="B229" s="99" t="s">
        <v>156</v>
      </c>
      <c r="C229" s="41" t="s">
        <v>93</v>
      </c>
      <c r="D229" s="107">
        <v>27</v>
      </c>
      <c r="E229" s="101">
        <f>F229+G229</f>
        <v>8</v>
      </c>
      <c r="F229" s="108">
        <v>7</v>
      </c>
      <c r="G229" s="108">
        <v>1</v>
      </c>
      <c r="H229" s="103">
        <f>I229+J229</f>
        <v>408</v>
      </c>
      <c r="I229" s="103">
        <v>350.4</v>
      </c>
      <c r="J229" s="103">
        <v>57.6</v>
      </c>
      <c r="K229" s="104">
        <f t="shared" si="17"/>
        <v>12735720</v>
      </c>
      <c r="L229" s="136">
        <v>7914608.3300000001</v>
      </c>
      <c r="M229" s="137">
        <v>2410555.83</v>
      </c>
      <c r="N229" s="104">
        <v>2410555.84</v>
      </c>
      <c r="O229" s="106">
        <v>0</v>
      </c>
      <c r="P229" s="133">
        <v>0</v>
      </c>
      <c r="Q229" s="77"/>
      <c r="R229" s="3"/>
      <c r="S229" s="3"/>
      <c r="T229" s="84"/>
      <c r="U229" s="84"/>
      <c r="V229" s="84"/>
      <c r="W229" s="85"/>
      <c r="X229" s="86"/>
      <c r="Y229" s="85"/>
      <c r="Z229" s="85"/>
      <c r="AA229" s="89"/>
    </row>
    <row r="230" spans="1:27" s="5" customFormat="1" ht="35.25" customHeight="1" x14ac:dyDescent="0.2">
      <c r="A230" s="72">
        <f t="shared" si="18"/>
        <v>64</v>
      </c>
      <c r="B230" s="99" t="s">
        <v>64</v>
      </c>
      <c r="C230" s="41" t="s">
        <v>93</v>
      </c>
      <c r="D230" s="100">
        <v>14</v>
      </c>
      <c r="E230" s="101">
        <f>F230+G230</f>
        <v>6</v>
      </c>
      <c r="F230" s="101">
        <v>2</v>
      </c>
      <c r="G230" s="101">
        <v>4</v>
      </c>
      <c r="H230" s="103">
        <f>I230+J230</f>
        <v>293.29999999999995</v>
      </c>
      <c r="I230" s="104">
        <v>101.1</v>
      </c>
      <c r="J230" s="104">
        <v>192.2</v>
      </c>
      <c r="K230" s="104">
        <f t="shared" si="17"/>
        <v>9155359.4999999981</v>
      </c>
      <c r="L230" s="136">
        <v>5689594.6699999999</v>
      </c>
      <c r="M230" s="137">
        <v>1732882.41</v>
      </c>
      <c r="N230" s="104">
        <v>1732882.4199999983</v>
      </c>
      <c r="O230" s="106">
        <v>0</v>
      </c>
      <c r="P230" s="133">
        <v>0</v>
      </c>
      <c r="Q230" s="77"/>
      <c r="R230" s="3"/>
      <c r="S230" s="3"/>
      <c r="T230" s="84"/>
      <c r="U230" s="87"/>
      <c r="V230" s="87"/>
      <c r="W230" s="85"/>
      <c r="X230" s="86"/>
      <c r="Y230" s="85"/>
      <c r="Z230" s="85"/>
      <c r="AA230" s="89"/>
    </row>
    <row r="231" spans="1:27" s="5" customFormat="1" ht="41.25" customHeight="1" x14ac:dyDescent="0.2">
      <c r="A231" s="72">
        <f t="shared" si="18"/>
        <v>65</v>
      </c>
      <c r="B231" s="99" t="s">
        <v>201</v>
      </c>
      <c r="C231" s="41" t="s">
        <v>93</v>
      </c>
      <c r="D231" s="100">
        <v>3</v>
      </c>
      <c r="E231" s="101">
        <f>F231+G231</f>
        <v>1</v>
      </c>
      <c r="F231" s="101">
        <v>1</v>
      </c>
      <c r="G231" s="101">
        <v>0</v>
      </c>
      <c r="H231" s="103">
        <f>I231+J231</f>
        <v>64.599999999999994</v>
      </c>
      <c r="I231" s="104">
        <v>64.599999999999994</v>
      </c>
      <c r="J231" s="104">
        <v>0</v>
      </c>
      <c r="K231" s="104">
        <f t="shared" si="17"/>
        <v>2016488.9999999998</v>
      </c>
      <c r="L231" s="136">
        <v>1253146.32</v>
      </c>
      <c r="M231" s="137">
        <v>381671.33999999985</v>
      </c>
      <c r="N231" s="104">
        <v>381671.33999999985</v>
      </c>
      <c r="O231" s="106">
        <v>0</v>
      </c>
      <c r="P231" s="133">
        <v>0</v>
      </c>
      <c r="Q231" s="77"/>
      <c r="R231" s="3"/>
      <c r="S231" s="3"/>
      <c r="T231" s="84"/>
      <c r="U231" s="87"/>
      <c r="V231" s="87"/>
      <c r="W231" s="85"/>
      <c r="X231" s="86"/>
      <c r="Y231" s="85"/>
      <c r="Z231" s="85"/>
      <c r="AA231" s="89"/>
    </row>
    <row r="232" spans="1:27" s="5" customFormat="1" ht="35.25" customHeight="1" x14ac:dyDescent="0.2">
      <c r="A232" s="72">
        <f t="shared" si="18"/>
        <v>66</v>
      </c>
      <c r="B232" s="99" t="s">
        <v>105</v>
      </c>
      <c r="C232" s="41" t="s">
        <v>93</v>
      </c>
      <c r="D232" s="100">
        <v>4</v>
      </c>
      <c r="E232" s="101">
        <v>1</v>
      </c>
      <c r="F232" s="101">
        <v>1</v>
      </c>
      <c r="G232" s="101">
        <v>0</v>
      </c>
      <c r="H232" s="103">
        <f>I232+J232</f>
        <v>57.5</v>
      </c>
      <c r="I232" s="104">
        <v>57.5</v>
      </c>
      <c r="J232" s="104">
        <v>0</v>
      </c>
      <c r="K232" s="104">
        <f t="shared" si="17"/>
        <v>1794862.5</v>
      </c>
      <c r="L232" s="136">
        <v>1115416.6200000001</v>
      </c>
      <c r="M232" s="137">
        <v>339722.93999999994</v>
      </c>
      <c r="N232" s="104">
        <v>339722.93999999994</v>
      </c>
      <c r="O232" s="106">
        <v>0</v>
      </c>
      <c r="P232" s="133">
        <v>0</v>
      </c>
      <c r="Q232" s="77"/>
      <c r="R232" s="3"/>
      <c r="S232" s="3"/>
      <c r="T232" s="84"/>
      <c r="U232" s="87"/>
      <c r="V232" s="87"/>
      <c r="W232" s="85"/>
      <c r="X232" s="86"/>
      <c r="Y232" s="85"/>
      <c r="Z232" s="85"/>
      <c r="AA232" s="89"/>
    </row>
    <row r="233" spans="1:27" s="5" customFormat="1" ht="44.25" customHeight="1" x14ac:dyDescent="0.2">
      <c r="A233" s="72">
        <f t="shared" si="18"/>
        <v>67</v>
      </c>
      <c r="B233" s="99" t="s">
        <v>203</v>
      </c>
      <c r="C233" s="41" t="s">
        <v>93</v>
      </c>
      <c r="D233" s="100">
        <v>3</v>
      </c>
      <c r="E233" s="101">
        <v>1</v>
      </c>
      <c r="F233" s="101">
        <v>1</v>
      </c>
      <c r="G233" s="101">
        <v>0</v>
      </c>
      <c r="H233" s="103">
        <v>63.4</v>
      </c>
      <c r="I233" s="104">
        <v>63.4</v>
      </c>
      <c r="J233" s="104">
        <v>0</v>
      </c>
      <c r="K233" s="104">
        <f t="shared" ref="K233:K242" si="23">H233*31215</f>
        <v>1979031</v>
      </c>
      <c r="L233" s="136">
        <v>1229868.06</v>
      </c>
      <c r="M233" s="137">
        <v>374581.47</v>
      </c>
      <c r="N233" s="104">
        <v>374581.47</v>
      </c>
      <c r="O233" s="106">
        <v>0</v>
      </c>
      <c r="P233" s="133">
        <v>0</v>
      </c>
      <c r="Q233" s="77"/>
      <c r="R233" s="3"/>
      <c r="S233" s="3"/>
      <c r="T233" s="84"/>
      <c r="U233" s="87"/>
      <c r="V233" s="87"/>
      <c r="W233" s="85"/>
      <c r="X233" s="86"/>
      <c r="Y233" s="85"/>
      <c r="Z233" s="85"/>
      <c r="AA233" s="89"/>
    </row>
    <row r="234" spans="1:27" s="5" customFormat="1" ht="36" customHeight="1" x14ac:dyDescent="0.2">
      <c r="A234" s="72">
        <f t="shared" ref="A234:A242" si="24">A233+1</f>
        <v>68</v>
      </c>
      <c r="B234" s="99" t="s">
        <v>170</v>
      </c>
      <c r="C234" s="41" t="s">
        <v>93</v>
      </c>
      <c r="D234" s="100">
        <v>9</v>
      </c>
      <c r="E234" s="101">
        <v>3</v>
      </c>
      <c r="F234" s="101">
        <v>3</v>
      </c>
      <c r="G234" s="101">
        <v>0</v>
      </c>
      <c r="H234" s="104">
        <v>209.7</v>
      </c>
      <c r="I234" s="104">
        <v>209.7</v>
      </c>
      <c r="J234" s="104">
        <v>0</v>
      </c>
      <c r="K234" s="104">
        <f t="shared" si="23"/>
        <v>6545785.5</v>
      </c>
      <c r="L234" s="136">
        <v>4067875.9</v>
      </c>
      <c r="M234" s="137">
        <v>1238954.8</v>
      </c>
      <c r="N234" s="137">
        <v>1238954.8</v>
      </c>
      <c r="O234" s="106">
        <v>0</v>
      </c>
      <c r="P234" s="133">
        <v>0</v>
      </c>
      <c r="Q234" s="77"/>
      <c r="R234" s="3"/>
      <c r="S234" s="3"/>
      <c r="T234" s="87"/>
      <c r="U234" s="87"/>
      <c r="V234" s="87"/>
      <c r="W234" s="85"/>
      <c r="X234" s="86"/>
      <c r="Y234" s="85"/>
      <c r="Z234" s="85"/>
      <c r="AA234" s="89"/>
    </row>
    <row r="235" spans="1:27" s="5" customFormat="1" ht="42" customHeight="1" x14ac:dyDescent="0.2">
      <c r="A235" s="72">
        <f t="shared" si="24"/>
        <v>69</v>
      </c>
      <c r="B235" s="99" t="s">
        <v>52</v>
      </c>
      <c r="C235" s="41" t="s">
        <v>93</v>
      </c>
      <c r="D235" s="100">
        <v>1</v>
      </c>
      <c r="E235" s="101">
        <v>1</v>
      </c>
      <c r="F235" s="101">
        <v>1</v>
      </c>
      <c r="G235" s="101">
        <v>0</v>
      </c>
      <c r="H235" s="103">
        <v>83.5</v>
      </c>
      <c r="I235" s="104">
        <v>83.5</v>
      </c>
      <c r="J235" s="104">
        <v>0</v>
      </c>
      <c r="K235" s="104">
        <f t="shared" si="23"/>
        <v>2606452.5</v>
      </c>
      <c r="L235" s="136">
        <v>1619778.91</v>
      </c>
      <c r="M235" s="137">
        <v>493336.79</v>
      </c>
      <c r="N235" s="104">
        <v>493336.8000000001</v>
      </c>
      <c r="O235" s="106">
        <v>0</v>
      </c>
      <c r="P235" s="133">
        <v>0</v>
      </c>
      <c r="Q235" s="77"/>
      <c r="R235" s="3"/>
      <c r="S235" s="3"/>
      <c r="T235" s="84"/>
      <c r="U235" s="87"/>
      <c r="V235" s="87"/>
      <c r="W235" s="85"/>
      <c r="X235" s="86"/>
      <c r="Y235" s="85"/>
      <c r="Z235" s="85"/>
      <c r="AA235" s="89"/>
    </row>
    <row r="236" spans="1:27" s="5" customFormat="1" ht="40.5" customHeight="1" x14ac:dyDescent="0.2">
      <c r="A236" s="72">
        <f t="shared" si="24"/>
        <v>70</v>
      </c>
      <c r="B236" s="99" t="s">
        <v>55</v>
      </c>
      <c r="C236" s="41" t="s">
        <v>93</v>
      </c>
      <c r="D236" s="100">
        <v>3</v>
      </c>
      <c r="E236" s="101">
        <v>1</v>
      </c>
      <c r="F236" s="101">
        <v>1</v>
      </c>
      <c r="G236" s="101">
        <v>0</v>
      </c>
      <c r="H236" s="103">
        <v>79.400000000000006</v>
      </c>
      <c r="I236" s="104">
        <v>79.400000000000006</v>
      </c>
      <c r="J236" s="104">
        <v>0</v>
      </c>
      <c r="K236" s="104">
        <f t="shared" si="23"/>
        <v>2478471</v>
      </c>
      <c r="L236" s="136">
        <v>1540244.86</v>
      </c>
      <c r="M236" s="137">
        <v>469113.06999999995</v>
      </c>
      <c r="N236" s="104">
        <v>469113.06999999995</v>
      </c>
      <c r="O236" s="106">
        <v>0</v>
      </c>
      <c r="P236" s="133">
        <v>0</v>
      </c>
      <c r="Q236" s="77"/>
      <c r="R236" s="3"/>
      <c r="S236" s="3"/>
      <c r="T236" s="84"/>
      <c r="U236" s="87"/>
      <c r="V236" s="87"/>
      <c r="W236" s="85"/>
      <c r="X236" s="86"/>
      <c r="Y236" s="85"/>
      <c r="Z236" s="85"/>
      <c r="AA236" s="89"/>
    </row>
    <row r="237" spans="1:27" s="5" customFormat="1" ht="40.5" customHeight="1" x14ac:dyDescent="0.2">
      <c r="A237" s="72">
        <f t="shared" si="24"/>
        <v>71</v>
      </c>
      <c r="B237" s="99" t="s">
        <v>57</v>
      </c>
      <c r="C237" s="41" t="s">
        <v>93</v>
      </c>
      <c r="D237" s="100">
        <v>3</v>
      </c>
      <c r="E237" s="101">
        <v>2</v>
      </c>
      <c r="F237" s="101">
        <v>2</v>
      </c>
      <c r="G237" s="101">
        <v>0</v>
      </c>
      <c r="H237" s="103">
        <v>119.7</v>
      </c>
      <c r="I237" s="104">
        <v>119.7</v>
      </c>
      <c r="J237" s="104">
        <v>0</v>
      </c>
      <c r="K237" s="104">
        <f t="shared" si="23"/>
        <v>3736435.5</v>
      </c>
      <c r="L237" s="136">
        <v>2322006.42</v>
      </c>
      <c r="M237" s="137">
        <v>707214.54</v>
      </c>
      <c r="N237" s="104">
        <v>707214.54</v>
      </c>
      <c r="O237" s="106">
        <v>0</v>
      </c>
      <c r="P237" s="133">
        <v>0</v>
      </c>
      <c r="Q237" s="77"/>
      <c r="R237" s="3"/>
      <c r="S237" s="3"/>
      <c r="T237" s="84"/>
      <c r="U237" s="87"/>
      <c r="V237" s="87"/>
      <c r="W237" s="85"/>
      <c r="X237" s="86"/>
      <c r="Y237" s="85"/>
      <c r="Z237" s="85"/>
      <c r="AA237" s="89"/>
    </row>
    <row r="238" spans="1:27" s="5" customFormat="1" ht="36" customHeight="1" x14ac:dyDescent="0.2">
      <c r="A238" s="72">
        <f t="shared" si="24"/>
        <v>72</v>
      </c>
      <c r="B238" s="99" t="s">
        <v>61</v>
      </c>
      <c r="C238" s="41" t="s">
        <v>93</v>
      </c>
      <c r="D238" s="100">
        <v>1</v>
      </c>
      <c r="E238" s="101">
        <v>1</v>
      </c>
      <c r="F238" s="101">
        <v>1</v>
      </c>
      <c r="G238" s="101">
        <v>0</v>
      </c>
      <c r="H238" s="103">
        <v>25.9</v>
      </c>
      <c r="I238" s="104">
        <v>25.9</v>
      </c>
      <c r="J238" s="104">
        <v>0</v>
      </c>
      <c r="K238" s="104">
        <f t="shared" si="23"/>
        <v>808468.5</v>
      </c>
      <c r="L238" s="136">
        <v>502422.44</v>
      </c>
      <c r="M238" s="137">
        <v>153023.03</v>
      </c>
      <c r="N238" s="104">
        <v>153023.03</v>
      </c>
      <c r="O238" s="106">
        <v>0</v>
      </c>
      <c r="P238" s="133">
        <v>0</v>
      </c>
      <c r="Q238" s="77"/>
      <c r="R238" s="3"/>
      <c r="S238" s="3"/>
      <c r="T238" s="84"/>
      <c r="U238" s="87"/>
      <c r="V238" s="87"/>
      <c r="W238" s="85"/>
      <c r="X238" s="86"/>
      <c r="Y238" s="85"/>
      <c r="Z238" s="85"/>
      <c r="AA238" s="89"/>
    </row>
    <row r="239" spans="1:27" s="5" customFormat="1" ht="36" customHeight="1" x14ac:dyDescent="0.2">
      <c r="A239" s="72">
        <f t="shared" si="24"/>
        <v>73</v>
      </c>
      <c r="B239" s="99" t="s">
        <v>125</v>
      </c>
      <c r="C239" s="41" t="s">
        <v>93</v>
      </c>
      <c r="D239" s="100">
        <v>5</v>
      </c>
      <c r="E239" s="101">
        <v>1</v>
      </c>
      <c r="F239" s="101">
        <v>1</v>
      </c>
      <c r="G239" s="101">
        <v>0</v>
      </c>
      <c r="H239" s="103">
        <v>80</v>
      </c>
      <c r="I239" s="104">
        <v>80</v>
      </c>
      <c r="J239" s="104">
        <v>0</v>
      </c>
      <c r="K239" s="104">
        <f t="shared" si="23"/>
        <v>2497200</v>
      </c>
      <c r="L239" s="136">
        <v>1551883.99</v>
      </c>
      <c r="M239" s="137">
        <v>472658.01</v>
      </c>
      <c r="N239" s="104">
        <v>472658</v>
      </c>
      <c r="O239" s="106">
        <v>0</v>
      </c>
      <c r="P239" s="133">
        <v>0</v>
      </c>
      <c r="Q239" s="77"/>
      <c r="R239" s="3"/>
      <c r="S239" s="3"/>
      <c r="T239" s="84"/>
      <c r="U239" s="87"/>
      <c r="V239" s="87"/>
      <c r="W239" s="85"/>
      <c r="X239" s="86"/>
      <c r="Y239" s="85"/>
      <c r="Z239" s="85"/>
      <c r="AA239" s="89"/>
    </row>
    <row r="240" spans="1:27" s="5" customFormat="1" ht="39" customHeight="1" x14ac:dyDescent="0.2">
      <c r="A240" s="72">
        <f t="shared" si="24"/>
        <v>74</v>
      </c>
      <c r="B240" s="99" t="s">
        <v>176</v>
      </c>
      <c r="C240" s="41" t="s">
        <v>93</v>
      </c>
      <c r="D240" s="100">
        <v>12</v>
      </c>
      <c r="E240" s="101">
        <v>3</v>
      </c>
      <c r="F240" s="101">
        <v>3</v>
      </c>
      <c r="G240" s="101">
        <v>0</v>
      </c>
      <c r="H240" s="103">
        <v>169.27</v>
      </c>
      <c r="I240" s="104">
        <v>169.27</v>
      </c>
      <c r="J240" s="104">
        <v>0</v>
      </c>
      <c r="K240" s="104">
        <f t="shared" si="23"/>
        <v>5283763.0500000007</v>
      </c>
      <c r="L240" s="136">
        <v>3283592.53</v>
      </c>
      <c r="M240" s="137">
        <v>1000085.2600000005</v>
      </c>
      <c r="N240" s="104">
        <v>1000085.2600000005</v>
      </c>
      <c r="O240" s="106">
        <v>0</v>
      </c>
      <c r="P240" s="133">
        <v>0</v>
      </c>
      <c r="Q240" s="77"/>
      <c r="R240" s="3"/>
      <c r="S240" s="3"/>
      <c r="T240" s="84"/>
      <c r="U240" s="87"/>
      <c r="V240" s="87"/>
      <c r="W240" s="85"/>
      <c r="X240" s="86"/>
      <c r="Y240" s="85"/>
      <c r="Z240" s="85"/>
      <c r="AA240" s="89"/>
    </row>
    <row r="241" spans="1:27" s="5" customFormat="1" ht="38.25" customHeight="1" x14ac:dyDescent="0.2">
      <c r="A241" s="72">
        <f t="shared" si="24"/>
        <v>75</v>
      </c>
      <c r="B241" s="99" t="s">
        <v>120</v>
      </c>
      <c r="C241" s="41" t="s">
        <v>93</v>
      </c>
      <c r="D241" s="100">
        <v>1</v>
      </c>
      <c r="E241" s="101">
        <v>1</v>
      </c>
      <c r="F241" s="101">
        <v>1</v>
      </c>
      <c r="G241" s="101">
        <v>0</v>
      </c>
      <c r="H241" s="103">
        <v>45</v>
      </c>
      <c r="I241" s="104">
        <v>45</v>
      </c>
      <c r="J241" s="104">
        <v>0</v>
      </c>
      <c r="K241" s="104">
        <f t="shared" si="23"/>
        <v>1404675</v>
      </c>
      <c r="L241" s="136">
        <v>872934.74</v>
      </c>
      <c r="M241" s="137">
        <v>265870.13</v>
      </c>
      <c r="N241" s="104">
        <v>265870.13</v>
      </c>
      <c r="O241" s="106">
        <v>0</v>
      </c>
      <c r="P241" s="133">
        <v>0</v>
      </c>
      <c r="Q241" s="77"/>
      <c r="R241" s="3"/>
      <c r="S241" s="3"/>
      <c r="T241" s="84"/>
      <c r="U241" s="87"/>
      <c r="V241" s="87"/>
      <c r="W241" s="85"/>
      <c r="X241" s="86"/>
      <c r="Y241" s="85"/>
      <c r="Z241" s="85"/>
      <c r="AA241" s="89"/>
    </row>
    <row r="242" spans="1:27" s="5" customFormat="1" ht="40.5" customHeight="1" x14ac:dyDescent="0.2">
      <c r="A242" s="72">
        <f t="shared" si="24"/>
        <v>76</v>
      </c>
      <c r="B242" s="99" t="s">
        <v>115</v>
      </c>
      <c r="C242" s="41" t="s">
        <v>93</v>
      </c>
      <c r="D242" s="100">
        <v>1</v>
      </c>
      <c r="E242" s="101">
        <v>1</v>
      </c>
      <c r="F242" s="101">
        <v>0</v>
      </c>
      <c r="G242" s="101">
        <v>1</v>
      </c>
      <c r="H242" s="103">
        <v>21.81</v>
      </c>
      <c r="I242" s="104">
        <v>0</v>
      </c>
      <c r="J242" s="104">
        <v>21.81</v>
      </c>
      <c r="K242" s="104">
        <f t="shared" si="23"/>
        <v>680799.14999999991</v>
      </c>
      <c r="L242" s="136">
        <v>423082.37</v>
      </c>
      <c r="M242" s="137">
        <v>128858.38999999996</v>
      </c>
      <c r="N242" s="104">
        <v>128858.38999999996</v>
      </c>
      <c r="O242" s="106">
        <v>0</v>
      </c>
      <c r="P242" s="133">
        <v>0</v>
      </c>
      <c r="Q242" s="77"/>
      <c r="R242" s="3"/>
      <c r="S242" s="3"/>
      <c r="T242" s="84"/>
      <c r="U242" s="87"/>
      <c r="V242" s="87"/>
      <c r="W242" s="85"/>
      <c r="X242" s="86"/>
      <c r="Y242" s="85"/>
      <c r="Z242" s="85"/>
      <c r="AA242" s="89"/>
    </row>
    <row r="243" spans="1:27" s="5" customFormat="1" ht="30" customHeight="1" x14ac:dyDescent="0.2">
      <c r="A243" s="150" t="s">
        <v>146</v>
      </c>
      <c r="B243" s="151"/>
      <c r="C243" s="33"/>
      <c r="D243" s="35">
        <f t="shared" ref="D243:N243" si="25">SUM(D167:D242)</f>
        <v>913</v>
      </c>
      <c r="E243" s="35">
        <f t="shared" si="25"/>
        <v>371</v>
      </c>
      <c r="F243" s="35">
        <f t="shared" si="25"/>
        <v>297</v>
      </c>
      <c r="G243" s="35">
        <f t="shared" si="25"/>
        <v>74</v>
      </c>
      <c r="H243" s="34">
        <f t="shared" si="25"/>
        <v>15957.220000000001</v>
      </c>
      <c r="I243" s="34">
        <f t="shared" si="25"/>
        <v>12967.740000000003</v>
      </c>
      <c r="J243" s="34">
        <f t="shared" si="25"/>
        <v>2989.4799999999996</v>
      </c>
      <c r="K243" s="34">
        <f t="shared" si="25"/>
        <v>498104622.30000001</v>
      </c>
      <c r="L243" s="34">
        <f t="shared" si="25"/>
        <v>309546927.40000004</v>
      </c>
      <c r="M243" s="34">
        <f t="shared" si="25"/>
        <v>94278847.429999977</v>
      </c>
      <c r="N243" s="34">
        <f t="shared" si="25"/>
        <v>94796407.969999999</v>
      </c>
      <c r="O243" s="34">
        <v>135057628.30000001</v>
      </c>
      <c r="P243" s="82">
        <v>0</v>
      </c>
      <c r="Q243" s="90"/>
      <c r="R243" s="90"/>
      <c r="S243" s="90"/>
      <c r="T243" s="55"/>
      <c r="U243" s="55"/>
      <c r="V243" s="55"/>
      <c r="W243" s="88"/>
      <c r="X243" s="88"/>
      <c r="Y243" s="88"/>
      <c r="Z243" s="88"/>
      <c r="AA243" s="3"/>
    </row>
    <row r="244" spans="1:27" s="5" customFormat="1" ht="32.25" customHeight="1" x14ac:dyDescent="0.2">
      <c r="A244" s="150" t="s">
        <v>4</v>
      </c>
      <c r="B244" s="151"/>
      <c r="C244" s="33"/>
      <c r="D244" s="35">
        <f t="shared" ref="D244:O244" si="26">D243+D165+D97+D39</f>
        <v>3983</v>
      </c>
      <c r="E244" s="35">
        <f t="shared" si="26"/>
        <v>1514</v>
      </c>
      <c r="F244" s="35">
        <f t="shared" si="26"/>
        <v>1205</v>
      </c>
      <c r="G244" s="35">
        <f t="shared" si="26"/>
        <v>309</v>
      </c>
      <c r="H244" s="36">
        <f t="shared" si="26"/>
        <v>69884.3</v>
      </c>
      <c r="I244" s="36">
        <f t="shared" si="26"/>
        <v>56304.970000000023</v>
      </c>
      <c r="J244" s="36">
        <f t="shared" si="26"/>
        <v>13579.329999999998</v>
      </c>
      <c r="K244" s="36">
        <f t="shared" si="26"/>
        <v>2174743497.0999999</v>
      </c>
      <c r="L244" s="36">
        <f t="shared" si="26"/>
        <v>1051356279.6699997</v>
      </c>
      <c r="M244" s="36">
        <f t="shared" si="26"/>
        <v>556979606.33000004</v>
      </c>
      <c r="N244" s="36">
        <f t="shared" si="26"/>
        <v>566925171.60000014</v>
      </c>
      <c r="O244" s="36">
        <f t="shared" si="26"/>
        <v>457213718.65000004</v>
      </c>
      <c r="P244" s="82">
        <v>0</v>
      </c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x14ac:dyDescent="0.2">
      <c r="A245" s="53"/>
      <c r="B245" s="53"/>
      <c r="C245" s="53"/>
      <c r="D245" s="54"/>
      <c r="E245" s="53"/>
      <c r="F245" s="54"/>
      <c r="G245" s="54"/>
      <c r="H245" s="53"/>
      <c r="I245" s="53"/>
      <c r="J245" s="53"/>
      <c r="K245" s="53"/>
      <c r="L245" s="53"/>
      <c r="M245" s="53"/>
      <c r="N245" s="58"/>
      <c r="O245" s="53"/>
      <c r="P245" s="37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</row>
    <row r="246" spans="1:27" ht="12.75" hidden="1" customHeight="1" x14ac:dyDescent="0.2">
      <c r="A246" s="53"/>
      <c r="B246" s="53"/>
      <c r="C246" s="53"/>
      <c r="D246" s="54"/>
      <c r="E246" s="53"/>
      <c r="F246" s="54"/>
      <c r="G246" s="54"/>
      <c r="H246" s="53"/>
      <c r="I246" s="53"/>
      <c r="J246" s="53"/>
      <c r="K246" s="53"/>
      <c r="L246" s="53"/>
      <c r="M246" s="53"/>
      <c r="N246" s="53"/>
      <c r="O246" s="53"/>
      <c r="P246" s="53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</row>
    <row r="247" spans="1:27" ht="12.75" hidden="1" customHeight="1" x14ac:dyDescent="0.2">
      <c r="A247" s="53"/>
      <c r="B247" s="53"/>
      <c r="C247" s="53"/>
      <c r="D247" s="54"/>
      <c r="E247" s="53"/>
      <c r="F247" s="54"/>
      <c r="G247" s="54"/>
      <c r="H247" s="53"/>
      <c r="I247" s="53"/>
      <c r="J247" s="53"/>
      <c r="K247" s="53"/>
      <c r="L247" s="53"/>
      <c r="M247" s="53"/>
      <c r="N247" s="53"/>
      <c r="O247" s="53"/>
      <c r="P247" s="53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</row>
    <row r="248" spans="1:27" ht="12.75" hidden="1" customHeight="1" x14ac:dyDescent="0.2">
      <c r="A248" s="53"/>
      <c r="B248" s="53"/>
      <c r="C248" s="53"/>
      <c r="D248" s="54"/>
      <c r="E248" s="53"/>
      <c r="F248" s="54"/>
      <c r="G248" s="54"/>
      <c r="H248" s="53"/>
      <c r="I248" s="53"/>
      <c r="J248" s="53"/>
      <c r="K248" s="53"/>
      <c r="L248" s="53"/>
      <c r="M248" s="53"/>
      <c r="N248" s="53"/>
      <c r="O248" s="53"/>
      <c r="P248" s="53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</row>
    <row r="249" spans="1:27" ht="12.75" hidden="1" customHeight="1" x14ac:dyDescent="0.2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</row>
    <row r="250" spans="1:27" ht="12.75" hidden="1" customHeight="1" x14ac:dyDescent="0.2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91"/>
      <c r="R250" s="91"/>
      <c r="S250" s="91"/>
      <c r="T250" s="91"/>
      <c r="U250" s="91"/>
      <c r="V250" s="91"/>
      <c r="W250" s="91"/>
      <c r="X250" s="91"/>
      <c r="Y250" s="91"/>
      <c r="Z250" s="91"/>
      <c r="AA250" s="91"/>
    </row>
    <row r="251" spans="1:27" ht="12.75" hidden="1" customHeight="1" x14ac:dyDescent="0.2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</row>
    <row r="252" spans="1:27" ht="12.75" hidden="1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91"/>
      <c r="R252" s="91"/>
      <c r="S252" s="91"/>
      <c r="T252" s="91"/>
      <c r="U252" s="91"/>
      <c r="V252" s="91"/>
      <c r="W252" s="91"/>
      <c r="X252" s="91"/>
      <c r="Y252" s="91"/>
      <c r="Z252" s="91"/>
      <c r="AA252" s="91"/>
    </row>
    <row r="253" spans="1:27" ht="12.75" hidden="1" customHeight="1" x14ac:dyDescent="0.2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</row>
    <row r="254" spans="1:27" ht="12.75" hidden="1" customHeight="1" x14ac:dyDescent="0.2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</row>
    <row r="255" spans="1:27" ht="12.75" hidden="1" customHeight="1" x14ac:dyDescent="0.2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91"/>
      <c r="R255" s="91"/>
      <c r="S255" s="91"/>
      <c r="T255" s="91"/>
      <c r="U255" s="91"/>
      <c r="V255" s="91"/>
      <c r="W255" s="91"/>
      <c r="X255" s="91"/>
      <c r="Y255" s="91"/>
      <c r="Z255" s="91"/>
      <c r="AA255" s="91"/>
    </row>
    <row r="256" spans="1:27" ht="12.75" hidden="1" customHeight="1" x14ac:dyDescent="0.2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</row>
    <row r="257" spans="1:27" ht="12.75" hidden="1" customHeight="1" x14ac:dyDescent="0.2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</row>
    <row r="258" spans="1:27" ht="12.75" hidden="1" customHeight="1" x14ac:dyDescent="0.2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/>
    </row>
    <row r="259" spans="1:27" ht="12.75" hidden="1" customHeight="1" x14ac:dyDescent="0.2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</row>
    <row r="260" spans="1:27" ht="12.75" hidden="1" customHeight="1" x14ac:dyDescent="0.2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91"/>
      <c r="R260" s="91"/>
      <c r="S260" s="91"/>
      <c r="T260" s="91"/>
      <c r="U260" s="91"/>
      <c r="V260" s="91"/>
      <c r="W260" s="91"/>
      <c r="X260" s="91"/>
      <c r="Y260" s="91"/>
      <c r="Z260" s="91"/>
      <c r="AA260" s="91"/>
    </row>
    <row r="261" spans="1:27" ht="12.75" hidden="1" customHeight="1" x14ac:dyDescent="0.2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</row>
    <row r="262" spans="1:27" ht="12.75" hidden="1" customHeight="1" x14ac:dyDescent="0.2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</row>
    <row r="263" spans="1:27" ht="12.75" hidden="1" customHeight="1" x14ac:dyDescent="0.2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</row>
    <row r="264" spans="1:27" ht="12.75" hidden="1" customHeight="1" x14ac:dyDescent="0.2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91"/>
      <c r="R264" s="91"/>
      <c r="S264" s="91"/>
      <c r="T264" s="91"/>
      <c r="U264" s="91"/>
      <c r="V264" s="91"/>
      <c r="W264" s="91"/>
      <c r="X264" s="91"/>
      <c r="Y264" s="91"/>
      <c r="Z264" s="91"/>
      <c r="AA264" s="91"/>
    </row>
    <row r="265" spans="1:27" ht="12.75" hidden="1" customHeight="1" x14ac:dyDescent="0.2">
      <c r="A265" s="53"/>
      <c r="B265" s="53"/>
      <c r="C265" s="53"/>
      <c r="D265" s="54"/>
      <c r="E265" s="53"/>
      <c r="F265" s="54"/>
      <c r="G265" s="54"/>
      <c r="H265" s="53"/>
      <c r="I265" s="53"/>
      <c r="J265" s="53"/>
      <c r="K265" s="53"/>
      <c r="L265" s="53"/>
      <c r="M265" s="53"/>
      <c r="N265" s="53"/>
      <c r="O265" s="53"/>
      <c r="P265" s="53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</row>
    <row r="266" spans="1:27" ht="12.75" hidden="1" customHeight="1" x14ac:dyDescent="0.2">
      <c r="A266" s="53"/>
      <c r="B266" s="53"/>
      <c r="C266" s="53"/>
      <c r="D266" s="54"/>
      <c r="E266" s="53"/>
      <c r="F266" s="54"/>
      <c r="G266" s="54"/>
      <c r="H266" s="53"/>
      <c r="I266" s="53"/>
      <c r="J266" s="53"/>
      <c r="K266" s="53"/>
      <c r="L266" s="53"/>
      <c r="M266" s="53"/>
      <c r="N266" s="53"/>
      <c r="O266" s="53"/>
      <c r="P266" s="53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</row>
    <row r="267" spans="1:27" ht="12.75" hidden="1" customHeight="1" x14ac:dyDescent="0.2">
      <c r="A267" s="53"/>
      <c r="B267" s="53"/>
      <c r="C267" s="53"/>
      <c r="D267" s="54"/>
      <c r="E267" s="53"/>
      <c r="F267" s="54"/>
      <c r="G267" s="54"/>
      <c r="H267" s="53"/>
      <c r="I267" s="53"/>
      <c r="J267" s="53"/>
      <c r="K267" s="53"/>
      <c r="L267" s="53"/>
      <c r="M267" s="53"/>
      <c r="N267" s="53"/>
      <c r="O267" s="53"/>
      <c r="P267" s="53"/>
      <c r="Q267" s="91"/>
      <c r="R267" s="91"/>
      <c r="S267" s="91"/>
      <c r="T267" s="91"/>
      <c r="U267" s="91"/>
      <c r="V267" s="91"/>
      <c r="W267" s="91"/>
      <c r="X267" s="91"/>
      <c r="Y267" s="91"/>
      <c r="Z267" s="91"/>
      <c r="AA267" s="91"/>
    </row>
    <row r="268" spans="1:27" ht="12.75" hidden="1" customHeight="1" x14ac:dyDescent="0.2">
      <c r="A268" s="53"/>
      <c r="B268" s="53"/>
      <c r="C268" s="53"/>
      <c r="D268" s="54"/>
      <c r="E268" s="53"/>
      <c r="F268" s="54"/>
      <c r="G268" s="54"/>
      <c r="H268" s="53"/>
      <c r="I268" s="53"/>
      <c r="J268" s="53"/>
      <c r="K268" s="53"/>
      <c r="L268" s="53"/>
      <c r="M268" s="53"/>
      <c r="N268" s="53"/>
      <c r="O268" s="53"/>
      <c r="P268" s="53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</row>
    <row r="269" spans="1:27" ht="12.75" hidden="1" customHeight="1" x14ac:dyDescent="0.2">
      <c r="A269" s="53"/>
      <c r="B269" s="53"/>
      <c r="C269" s="53"/>
      <c r="D269" s="54"/>
      <c r="E269" s="53"/>
      <c r="F269" s="54"/>
      <c r="G269" s="54"/>
      <c r="H269" s="53"/>
      <c r="I269" s="53"/>
      <c r="J269" s="53"/>
      <c r="K269" s="53"/>
      <c r="L269" s="53"/>
      <c r="M269" s="53"/>
      <c r="N269" s="53"/>
      <c r="O269" s="53"/>
      <c r="P269" s="53"/>
      <c r="Q269" s="91"/>
      <c r="R269" s="91"/>
      <c r="S269" s="91"/>
      <c r="T269" s="91"/>
      <c r="U269" s="91"/>
      <c r="V269" s="91"/>
      <c r="W269" s="91"/>
      <c r="X269" s="91"/>
      <c r="Y269" s="91"/>
      <c r="Z269" s="91"/>
      <c r="AA269" s="91"/>
    </row>
    <row r="270" spans="1:27" ht="12.75" hidden="1" customHeight="1" x14ac:dyDescent="0.2">
      <c r="A270" s="53"/>
      <c r="B270" s="53"/>
      <c r="C270" s="53"/>
      <c r="D270" s="54"/>
      <c r="E270" s="53"/>
      <c r="F270" s="54"/>
      <c r="G270" s="54"/>
      <c r="H270" s="53"/>
      <c r="I270" s="53"/>
      <c r="J270" s="53"/>
      <c r="K270" s="53"/>
      <c r="L270" s="53"/>
      <c r="M270" s="53"/>
      <c r="N270" s="53"/>
      <c r="O270" s="53"/>
      <c r="P270" s="53"/>
      <c r="Q270" s="91"/>
      <c r="R270" s="91"/>
      <c r="S270" s="91"/>
      <c r="T270" s="91"/>
      <c r="U270" s="91"/>
      <c r="V270" s="91"/>
      <c r="W270" s="91"/>
      <c r="X270" s="91"/>
      <c r="Y270" s="91"/>
      <c r="Z270" s="91"/>
      <c r="AA270" s="91"/>
    </row>
    <row r="271" spans="1:27" ht="12.75" hidden="1" customHeight="1" x14ac:dyDescent="0.2">
      <c r="A271" s="53"/>
      <c r="B271" s="53"/>
      <c r="C271" s="53"/>
      <c r="D271" s="54"/>
      <c r="E271" s="53"/>
      <c r="F271" s="54"/>
      <c r="G271" s="54"/>
      <c r="H271" s="53"/>
      <c r="I271" s="53"/>
      <c r="J271" s="53"/>
      <c r="K271" s="53"/>
      <c r="L271" s="53"/>
      <c r="M271" s="53"/>
      <c r="N271" s="53"/>
      <c r="O271" s="53"/>
      <c r="P271" s="53"/>
      <c r="Q271" s="91"/>
      <c r="R271" s="91"/>
      <c r="S271" s="91"/>
      <c r="T271" s="91"/>
      <c r="U271" s="91"/>
      <c r="V271" s="91"/>
      <c r="W271" s="91"/>
      <c r="X271" s="91"/>
      <c r="Y271" s="91"/>
      <c r="Z271" s="91"/>
      <c r="AA271" s="91"/>
    </row>
    <row r="272" spans="1:27" ht="12.75" hidden="1" customHeight="1" x14ac:dyDescent="0.2">
      <c r="A272" s="53"/>
      <c r="B272" s="53"/>
      <c r="C272" s="53"/>
      <c r="D272" s="54"/>
      <c r="E272" s="53"/>
      <c r="F272" s="54"/>
      <c r="G272" s="54"/>
      <c r="H272" s="53"/>
      <c r="I272" s="53"/>
      <c r="J272" s="53"/>
      <c r="K272" s="53"/>
      <c r="L272" s="53"/>
      <c r="M272" s="53"/>
      <c r="N272" s="53"/>
      <c r="O272" s="53"/>
      <c r="P272" s="53"/>
      <c r="Q272" s="91"/>
      <c r="R272" s="91"/>
      <c r="S272" s="91"/>
      <c r="T272" s="91"/>
      <c r="U272" s="91"/>
      <c r="V272" s="91"/>
      <c r="W272" s="91"/>
      <c r="X272" s="91"/>
      <c r="Y272" s="91"/>
      <c r="Z272" s="91"/>
      <c r="AA272" s="91"/>
    </row>
    <row r="273" spans="1:27" x14ac:dyDescent="0.2">
      <c r="A273" s="53"/>
      <c r="B273" s="53"/>
      <c r="C273" s="53"/>
      <c r="D273" s="54"/>
      <c r="E273" s="53"/>
      <c r="F273" s="54"/>
      <c r="G273" s="54"/>
      <c r="H273" s="57"/>
      <c r="I273" s="53"/>
      <c r="J273" s="53"/>
      <c r="K273" s="159"/>
      <c r="L273" s="159"/>
      <c r="M273" s="159"/>
      <c r="N273" s="159"/>
      <c r="O273" s="159"/>
      <c r="P273" s="53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</row>
    <row r="274" spans="1:27" ht="78" customHeight="1" x14ac:dyDescent="0.2">
      <c r="A274" s="149" t="s">
        <v>154</v>
      </c>
      <c r="B274" s="149"/>
      <c r="C274" s="149"/>
      <c r="D274" s="149"/>
      <c r="E274" s="149"/>
      <c r="F274" s="149"/>
      <c r="G274" s="149"/>
      <c r="H274" s="149"/>
      <c r="I274" s="55"/>
      <c r="J274" s="55"/>
      <c r="K274" s="55"/>
      <c r="L274" s="55"/>
      <c r="M274" s="55"/>
      <c r="N274" s="158" t="s">
        <v>208</v>
      </c>
      <c r="O274" s="158"/>
      <c r="P274" s="158"/>
      <c r="Q274" s="92"/>
      <c r="R274" s="91"/>
      <c r="S274" s="91"/>
      <c r="T274" s="91"/>
      <c r="U274" s="91"/>
      <c r="V274" s="93"/>
      <c r="W274" s="91"/>
      <c r="X274" s="91"/>
      <c r="Y274" s="91"/>
      <c r="Z274" s="91"/>
      <c r="AA274" s="91"/>
    </row>
    <row r="275" spans="1:27" ht="1.5" customHeight="1" x14ac:dyDescent="0.2">
      <c r="A275" s="37"/>
      <c r="B275" s="37"/>
      <c r="C275" s="37"/>
      <c r="D275" s="38"/>
      <c r="E275" s="37"/>
      <c r="F275" s="38"/>
      <c r="G275" s="38"/>
      <c r="H275" s="37"/>
      <c r="I275" s="37"/>
      <c r="J275" s="37"/>
      <c r="K275" s="37"/>
      <c r="L275" s="37"/>
      <c r="M275" s="37"/>
      <c r="N275" s="37"/>
      <c r="O275" s="37"/>
      <c r="P275" s="37"/>
      <c r="Q275" s="91"/>
      <c r="R275" s="91"/>
      <c r="S275" s="91"/>
      <c r="T275" s="91"/>
      <c r="U275" s="91"/>
      <c r="V275" s="91"/>
      <c r="W275" s="91"/>
      <c r="X275" s="91"/>
      <c r="Y275" s="91"/>
      <c r="Z275" s="91"/>
      <c r="AA275" s="91"/>
    </row>
    <row r="276" spans="1:27" x14ac:dyDescent="0.2">
      <c r="A276" s="37"/>
      <c r="B276" s="37"/>
      <c r="C276" s="37"/>
      <c r="D276" s="38"/>
      <c r="E276" s="37"/>
      <c r="F276" s="38"/>
      <c r="G276" s="38"/>
      <c r="H276" s="37"/>
      <c r="I276" s="37"/>
      <c r="J276" s="37"/>
      <c r="K276" s="37"/>
      <c r="L276" s="37"/>
      <c r="M276" s="37"/>
      <c r="N276" s="37"/>
      <c r="O276" s="37"/>
      <c r="P276" s="37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</row>
    <row r="277" spans="1:27" x14ac:dyDescent="0.2">
      <c r="A277" s="37"/>
      <c r="B277" s="37"/>
      <c r="C277" s="37"/>
      <c r="D277" s="38"/>
      <c r="E277" s="37"/>
      <c r="F277" s="38"/>
      <c r="G277" s="38"/>
      <c r="H277" s="37"/>
      <c r="I277" s="37"/>
      <c r="J277" s="37"/>
      <c r="K277" s="37"/>
      <c r="L277" s="37"/>
      <c r="M277" s="37"/>
      <c r="N277" s="37"/>
      <c r="O277" s="37"/>
      <c r="P277" s="37"/>
      <c r="Q277" s="91"/>
      <c r="R277" s="91"/>
      <c r="S277" s="91"/>
      <c r="T277" s="91"/>
      <c r="U277" s="91"/>
      <c r="V277" s="91"/>
      <c r="W277" s="91"/>
      <c r="X277" s="91"/>
      <c r="Y277" s="91"/>
      <c r="Z277" s="91"/>
      <c r="AA277" s="91"/>
    </row>
    <row r="278" spans="1:27" x14ac:dyDescent="0.2">
      <c r="N278" s="37"/>
      <c r="O278" s="37"/>
      <c r="P278" s="37"/>
      <c r="Q278" s="94"/>
      <c r="R278" s="91"/>
      <c r="S278" s="91"/>
      <c r="T278" s="91"/>
      <c r="U278" s="91"/>
      <c r="V278" s="91"/>
      <c r="W278" s="91"/>
      <c r="X278" s="91"/>
      <c r="Y278" s="91"/>
      <c r="Z278" s="91"/>
      <c r="AA278" s="91"/>
    </row>
    <row r="279" spans="1:27" x14ac:dyDescent="0.2">
      <c r="N279" s="37"/>
      <c r="O279" s="37"/>
      <c r="P279" s="37"/>
    </row>
    <row r="280" spans="1:27" x14ac:dyDescent="0.2">
      <c r="N280" s="37"/>
      <c r="O280" s="37"/>
      <c r="P280" s="37"/>
    </row>
    <row r="281" spans="1:27" x14ac:dyDescent="0.2">
      <c r="N281" s="37"/>
      <c r="O281" s="37"/>
      <c r="P281" s="37"/>
    </row>
    <row r="282" spans="1:27" x14ac:dyDescent="0.2">
      <c r="N282" s="37"/>
      <c r="O282" s="37"/>
      <c r="P282" s="37"/>
    </row>
    <row r="283" spans="1:27" x14ac:dyDescent="0.2">
      <c r="N283" s="37"/>
      <c r="O283" s="37"/>
      <c r="P283" s="37"/>
    </row>
    <row r="284" spans="1:27" x14ac:dyDescent="0.2">
      <c r="N284" s="37"/>
      <c r="O284" s="37"/>
      <c r="P284" s="37"/>
    </row>
    <row r="285" spans="1:27" x14ac:dyDescent="0.2">
      <c r="N285" s="37"/>
      <c r="O285" s="37"/>
      <c r="P285" s="37"/>
    </row>
    <row r="286" spans="1:27" x14ac:dyDescent="0.2">
      <c r="N286" s="37"/>
      <c r="O286" s="37"/>
      <c r="P286" s="37"/>
    </row>
    <row r="287" spans="1:27" x14ac:dyDescent="0.2">
      <c r="N287" s="37"/>
      <c r="O287" s="37"/>
      <c r="P287" s="37"/>
    </row>
    <row r="288" spans="1:27" x14ac:dyDescent="0.2">
      <c r="N288" s="37"/>
      <c r="O288" s="37"/>
      <c r="P288" s="37"/>
    </row>
    <row r="289" spans="14:16" x14ac:dyDescent="0.2">
      <c r="N289" s="37"/>
      <c r="O289" s="37"/>
      <c r="P289" s="37"/>
    </row>
    <row r="290" spans="14:16" x14ac:dyDescent="0.2">
      <c r="N290" s="37"/>
      <c r="O290" s="37"/>
      <c r="P290" s="37"/>
    </row>
    <row r="291" spans="14:16" x14ac:dyDescent="0.2">
      <c r="N291" s="37"/>
      <c r="O291" s="37"/>
      <c r="P291" s="37"/>
    </row>
    <row r="292" spans="14:16" x14ac:dyDescent="0.2">
      <c r="N292" s="37"/>
      <c r="O292" s="37"/>
      <c r="P292" s="37"/>
    </row>
    <row r="293" spans="14:16" x14ac:dyDescent="0.2">
      <c r="N293" s="37"/>
      <c r="O293" s="37"/>
      <c r="P293" s="37"/>
    </row>
    <row r="294" spans="14:16" x14ac:dyDescent="0.2">
      <c r="N294" s="37"/>
      <c r="O294" s="37"/>
      <c r="P294" s="37"/>
    </row>
    <row r="295" spans="14:16" x14ac:dyDescent="0.2">
      <c r="N295" s="37"/>
      <c r="O295" s="37"/>
      <c r="P295" s="37"/>
    </row>
    <row r="296" spans="14:16" x14ac:dyDescent="0.2">
      <c r="N296" s="37"/>
      <c r="O296" s="37"/>
      <c r="P296" s="37"/>
    </row>
    <row r="297" spans="14:16" x14ac:dyDescent="0.2">
      <c r="N297" s="37"/>
      <c r="O297" s="37"/>
      <c r="P297" s="37"/>
    </row>
    <row r="298" spans="14:16" x14ac:dyDescent="0.2">
      <c r="N298" s="37"/>
      <c r="O298" s="37"/>
      <c r="P298" s="37"/>
    </row>
    <row r="299" spans="14:16" x14ac:dyDescent="0.2">
      <c r="N299" s="37"/>
      <c r="O299" s="37"/>
      <c r="P299" s="37"/>
    </row>
    <row r="300" spans="14:16" x14ac:dyDescent="0.2">
      <c r="N300" s="37"/>
      <c r="O300" s="37"/>
      <c r="P300" s="37"/>
    </row>
    <row r="301" spans="14:16" x14ac:dyDescent="0.2">
      <c r="N301" s="37"/>
      <c r="O301" s="37"/>
      <c r="P301" s="37"/>
    </row>
  </sheetData>
  <mergeCells count="27">
    <mergeCell ref="C4:C7"/>
    <mergeCell ref="L5:N5"/>
    <mergeCell ref="K4:P4"/>
    <mergeCell ref="A274:H274"/>
    <mergeCell ref="A244:B244"/>
    <mergeCell ref="A9:P9"/>
    <mergeCell ref="A40:P40"/>
    <mergeCell ref="N274:P274"/>
    <mergeCell ref="A243:B243"/>
    <mergeCell ref="K273:O273"/>
    <mergeCell ref="A98:P98"/>
    <mergeCell ref="Q168:R168"/>
    <mergeCell ref="K2:P2"/>
    <mergeCell ref="E4:G4"/>
    <mergeCell ref="D4:D6"/>
    <mergeCell ref="K5:K6"/>
    <mergeCell ref="E5:E6"/>
    <mergeCell ref="P5:P6"/>
    <mergeCell ref="A166:P166"/>
    <mergeCell ref="F5:G5"/>
    <mergeCell ref="H5:H6"/>
    <mergeCell ref="A3:P3"/>
    <mergeCell ref="A4:A7"/>
    <mergeCell ref="B4:B7"/>
    <mergeCell ref="I5:J5"/>
    <mergeCell ref="O5:O6"/>
    <mergeCell ref="H4:J4"/>
  </mergeCells>
  <printOptions horizontalCentered="1"/>
  <pageMargins left="0.18" right="0.11811023622047245" top="1.3779527559055118" bottom="0.39370078740157483" header="0.31496062992125984" footer="0.31496062992125984"/>
  <pageSetup paperSize="9" scale="95" firstPageNumber="106" orientation="landscape" useFirstPageNumber="1" r:id="rId1"/>
  <headerFooter alignWithMargins="0">
    <oddHeader>&amp;C&amp;P</oddHeader>
  </headerFooter>
  <rowBreaks count="5" manualBreakCount="5">
    <brk id="146" max="15" man="1"/>
    <brk id="170" max="15" man="1"/>
    <brk id="196" max="15" man="1"/>
    <brk id="209" max="15" man="1"/>
    <brk id="22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к программе</vt:lpstr>
      <vt:lpstr>'приложение к программе'!Заголовки_для_печати</vt:lpstr>
      <vt:lpstr>'приложение к программе'!Область_печати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Пожидаева В.Н.</cp:lastModifiedBy>
  <cp:lastPrinted>2017-04-05T11:58:47Z</cp:lastPrinted>
  <dcterms:created xsi:type="dcterms:W3CDTF">2011-02-28T12:15:31Z</dcterms:created>
  <dcterms:modified xsi:type="dcterms:W3CDTF">2017-04-05T14:38:49Z</dcterms:modified>
</cp:coreProperties>
</file>