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I.A.Safonova\Desktop\ПРОГНОЗ 2020\ПРИЛОЖЕНИЯ 2020-2022\"/>
    </mc:Choice>
  </mc:AlternateContent>
  <bookViews>
    <workbookView xWindow="360" yWindow="465" windowWidth="16995" windowHeight="8415"/>
  </bookViews>
  <sheets>
    <sheet name="прогноз 2020-2022" sheetId="9" r:id="rId1"/>
  </sheets>
  <definedNames>
    <definedName name="_xlnm.Print_Area" localSheetId="0">'прогноз 2020-2022'!$A$1:$F$56</definedName>
  </definedNames>
  <calcPr calcId="152511"/>
</workbook>
</file>

<file path=xl/calcChain.xml><?xml version="1.0" encoding="utf-8"?>
<calcChain xmlns="http://schemas.openxmlformats.org/spreadsheetml/2006/main">
  <c r="F33" i="9" l="1"/>
  <c r="F32" i="9" s="1"/>
  <c r="E33" i="9"/>
  <c r="E32" i="9" s="1"/>
  <c r="D33" i="9"/>
  <c r="D32" i="9" s="1"/>
  <c r="F28" i="9"/>
  <c r="E28" i="9"/>
  <c r="D28" i="9"/>
  <c r="F24" i="9"/>
  <c r="E24" i="9"/>
  <c r="D24" i="9"/>
  <c r="F19" i="9"/>
  <c r="E19" i="9"/>
  <c r="D19" i="9"/>
  <c r="F27" i="9" l="1"/>
  <c r="D23" i="9"/>
  <c r="F22" i="9"/>
  <c r="F23" i="9"/>
  <c r="E23" i="9"/>
  <c r="D27" i="9"/>
  <c r="D16" i="9" s="1"/>
  <c r="E27" i="9"/>
  <c r="E16" i="9" l="1"/>
  <c r="E37" i="9" s="1"/>
  <c r="E38" i="9"/>
  <c r="F16" i="9"/>
  <c r="F37" i="9" s="1"/>
  <c r="F38" i="9"/>
  <c r="D38" i="9"/>
  <c r="D22" i="9"/>
  <c r="E15" i="9"/>
  <c r="E13" i="9" s="1"/>
  <c r="E36" i="9"/>
  <c r="E22" i="9"/>
  <c r="F36" i="9" l="1"/>
  <c r="F15" i="9"/>
  <c r="F13" i="9" s="1"/>
  <c r="E40" i="9"/>
  <c r="F40" i="9"/>
  <c r="D15" i="9" l="1"/>
  <c r="D13" i="9" s="1"/>
  <c r="D37" i="9"/>
  <c r="D36" i="9" s="1"/>
  <c r="D40" i="9" l="1"/>
</calcChain>
</file>

<file path=xl/sharedStrings.xml><?xml version="1.0" encoding="utf-8"?>
<sst xmlns="http://schemas.openxmlformats.org/spreadsheetml/2006/main" count="65" uniqueCount="61">
  <si>
    <t xml:space="preserve">к решению Воронежской </t>
  </si>
  <si>
    <t>городской Думы</t>
  </si>
  <si>
    <t xml:space="preserve">от                           № </t>
  </si>
  <si>
    <t>тыс. рублей</t>
  </si>
  <si>
    <t>№ 
п/п</t>
  </si>
  <si>
    <t>Наименование источников внутреннего финансирования бюджета</t>
  </si>
  <si>
    <t>Код бюджетной 
классификации</t>
  </si>
  <si>
    <t>2020 год</t>
  </si>
  <si>
    <t>Кредиты кредитных организаций  в валюте Российской Федерации</t>
  </si>
  <si>
    <t>000 01 02 00 00 00 0000 000</t>
  </si>
  <si>
    <t>Получение кредитов от кредитных организаций</t>
  </si>
  <si>
    <t>в валюте Российской Федерации</t>
  </si>
  <si>
    <t>000 01 02 00 00 00 0000 700</t>
  </si>
  <si>
    <t>Получение кредитов от кредитных организаций бюджетами городских округов</t>
  </si>
  <si>
    <t>000 01 02 00 00 04 0000 710</t>
  </si>
  <si>
    <t xml:space="preserve"> в валюте Российской Федерации</t>
  </si>
  <si>
    <t>Погашение кредитов, предоставленных кредитными организациями</t>
  </si>
  <si>
    <t>000 01 02 00 00 00 0000 800</t>
  </si>
  <si>
    <t>Погашение бюджетами городских округов кредитов от кредитных организаций</t>
  </si>
  <si>
    <t>000 01 02 00 00 04 0000 810</t>
  </si>
  <si>
    <t>Бюджетные кредиты от других бюджетов бюджетной системы Российской Федерации</t>
  </si>
  <si>
    <t>000 01 03 00 00 00 0000 000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</si>
  <si>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</si>
  <si>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</si>
  <si>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из них бюджетные кредиты на пополнение остатков средств на счетах местных бюджетов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</si>
  <si>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</si>
  <si>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</si>
  <si>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бюджетный кредит на дороги (1077)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</si>
  <si>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</si>
  <si>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</si>
  <si>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юридическим лицам в валюте Российской Федерации</t>
  </si>
  <si>
    <t>000 01 06 05 01 00 0000 600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</si>
  <si>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</si>
  <si>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000 01 06 05 01 04 0000 640</t>
  </si>
  <si>
    <t>Изменение остатков средств на счетах по учету средств бюджетов</t>
  </si>
  <si>
    <t>Увеличение прочих остатков денежных средств бюджетов городских округов</t>
  </si>
  <si>
    <t>ДОХОДЫ</t>
  </si>
  <si>
    <t>Уменьшение прочих остатков денежных средств бюджетов городских округов</t>
  </si>
  <si>
    <t>РАСХОДЫ</t>
  </si>
  <si>
    <t xml:space="preserve">ИТОГО "ИСТОЧНИКИ  ВНУТРЕННЕГО ФИНАНСИРОВАНИЯ </t>
  </si>
  <si>
    <t>000 01 00 00 00 00 0000 000</t>
  </si>
  <si>
    <t>ДЕФИЦИТА БЮДЖЕТА"</t>
  </si>
  <si>
    <t>Глава городского округа</t>
  </si>
  <si>
    <t>Председатель Воронежской</t>
  </si>
  <si>
    <t xml:space="preserve">город Воронеж                                                                                                                                                                   </t>
  </si>
  <si>
    <t xml:space="preserve">                           В.Ю. Кстенин</t>
  </si>
  <si>
    <t>В.Ф. Ходырев</t>
  </si>
  <si>
    <t>бюджетный кредит на частичное покрытие дефицита</t>
  </si>
  <si>
    <t>2021 год</t>
  </si>
  <si>
    <t>бюджетный кредит, полученный в 2018 году на частичное покрытие дефицита</t>
  </si>
  <si>
    <t>«Приложение № 3 к решению Воронежской городской Думы от ________ №       -IV
«О бюджете городского округа город Воронеж на 2020 год и на плановый период 2021 и 2022 годов»</t>
  </si>
  <si>
    <t>ИСТОЧНИКИ ВНУТРЕННЕГО ФИНАНСИРОВАНИЯ ДЕФИЦИТА БЮДЖЕТА 
ГОРОДСКОГО ОКРУГА ГОРОД ВОРОНЕЖ НА 2020 ГОД И НА ПЛАНОВЫЙ ПЕРИОД 2021 И 2022 ГОДОВ</t>
  </si>
  <si>
    <t>2022 год</t>
  </si>
  <si>
    <t>000 01 03 01 00 00 0000 700</t>
  </si>
  <si>
    <t>000 01 03 01 00 04 0000 710</t>
  </si>
  <si>
    <t>000 01 03 01 00 00 0000 800</t>
  </si>
  <si>
    <t>000 01 03 01 00 04 0000 810</t>
  </si>
  <si>
    <t>000 01 05 02 01 04 0000 510</t>
  </si>
  <si>
    <t>000 01 05 02 01 04 0000 610</t>
  </si>
  <si>
    <t>000 01 05 00 00 00 0000 000</t>
  </si>
  <si>
    <t>Приложение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</si>
</sst>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(* #,##0.00_);_(* \(#,##0.00\);_(* &quot;-&quot;??_);_(@_)"/>
  </numFmts>
  <fonts count="14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b/>
      <sz val="14"/>
      <name val="Times New Roman"/>
      <family val="1"/>
    </font>
    <font>
      <b/>
      <sz val="10"/>
      <name val="Times New Roman"/>
      <family val="1"/>
      <charset val="204"/>
    </font>
    <font>
      <b/>
      <sz val="10"/>
      <name val="Times New Roman"/>
      <family val="1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Calibri"/>
      <family val="2"/>
      <charset val="204"/>
    </font>
    <font>
      <sz val="14"/>
      <name val="Times New Roman"/>
      <family val="1"/>
    </font>
    <font>
      <sz val="26"/>
      <color indexed="10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/>
    <xf numFmtId="0" fontId="5" fillId="0" borderId="0" xfId="0" applyFont="1"/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9" xfId="0" applyFont="1" applyFill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top"/>
    </xf>
    <xf numFmtId="164" fontId="6" fillId="0" borderId="4" xfId="0" applyNumberFormat="1" applyFont="1" applyFill="1" applyBorder="1" applyAlignment="1">
      <alignment horizontal="center" vertical="top"/>
    </xf>
    <xf numFmtId="0" fontId="6" fillId="0" borderId="10" xfId="0" applyFont="1" applyBorder="1" applyAlignment="1">
      <alignment vertical="top" wrapText="1"/>
    </xf>
    <xf numFmtId="0" fontId="6" fillId="0" borderId="10" xfId="0" applyFont="1" applyBorder="1" applyAlignment="1">
      <alignment horizontal="center" vertical="top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8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164" fontId="2" fillId="0" borderId="2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vertical="top" wrapText="1"/>
    </xf>
    <xf numFmtId="0" fontId="8" fillId="0" borderId="3" xfId="0" applyFont="1" applyBorder="1" applyAlignment="1">
      <alignment vertical="top"/>
    </xf>
    <xf numFmtId="0" fontId="8" fillId="0" borderId="11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top"/>
    </xf>
    <xf numFmtId="164" fontId="8" fillId="0" borderId="2" xfId="0" applyNumberFormat="1" applyFont="1" applyFill="1" applyBorder="1" applyAlignment="1">
      <alignment horizontal="center" vertical="top"/>
    </xf>
    <xf numFmtId="0" fontId="8" fillId="0" borderId="0" xfId="0" applyFont="1"/>
    <xf numFmtId="0" fontId="7" fillId="0" borderId="1" xfId="0" applyFont="1" applyBorder="1" applyAlignment="1">
      <alignment horizontal="center" vertical="top"/>
    </xf>
    <xf numFmtId="0" fontId="7" fillId="0" borderId="12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164" fontId="2" fillId="0" borderId="2" xfId="1" applyNumberFormat="1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7" fillId="0" borderId="9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/>
    </xf>
    <xf numFmtId="164" fontId="2" fillId="0" borderId="6" xfId="0" applyNumberFormat="1" applyFont="1" applyBorder="1" applyAlignment="1">
      <alignment horizontal="center" vertical="top"/>
    </xf>
    <xf numFmtId="0" fontId="7" fillId="0" borderId="3" xfId="0" applyFont="1" applyBorder="1" applyAlignment="1">
      <alignment vertical="top" wrapText="1"/>
    </xf>
    <xf numFmtId="0" fontId="6" fillId="0" borderId="8" xfId="0" applyFont="1" applyBorder="1" applyAlignment="1">
      <alignment horizontal="center" vertical="top"/>
    </xf>
    <xf numFmtId="164" fontId="2" fillId="0" borderId="5" xfId="0" applyNumberFormat="1" applyFont="1" applyBorder="1"/>
    <xf numFmtId="164" fontId="2" fillId="0" borderId="4" xfId="0" applyNumberFormat="1" applyFont="1" applyBorder="1"/>
    <xf numFmtId="164" fontId="10" fillId="0" borderId="0" xfId="0" applyNumberFormat="1" applyFont="1" applyAlignment="1">
      <alignment horizontal="right"/>
    </xf>
    <xf numFmtId="0" fontId="11" fillId="0" borderId="0" xfId="0" applyFont="1"/>
    <xf numFmtId="164" fontId="11" fillId="0" borderId="0" xfId="0" applyNumberFormat="1" applyFont="1"/>
    <xf numFmtId="3" fontId="7" fillId="0" borderId="4" xfId="0" applyNumberFormat="1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/>
    </xf>
    <xf numFmtId="3" fontId="6" fillId="0" borderId="2" xfId="0" applyNumberFormat="1" applyFont="1" applyFill="1" applyBorder="1" applyAlignment="1">
      <alignment horizontal="center" vertical="top"/>
    </xf>
    <xf numFmtId="3" fontId="2" fillId="0" borderId="2" xfId="0" applyNumberFormat="1" applyFont="1" applyFill="1" applyBorder="1" applyAlignment="1">
      <alignment horizontal="center" vertical="top"/>
    </xf>
    <xf numFmtId="3" fontId="8" fillId="0" borderId="2" xfId="0" applyNumberFormat="1" applyFont="1" applyFill="1" applyBorder="1" applyAlignment="1">
      <alignment horizontal="center" vertical="top"/>
    </xf>
    <xf numFmtId="3" fontId="2" fillId="0" borderId="2" xfId="1" applyNumberFormat="1" applyFont="1" applyBorder="1" applyAlignment="1">
      <alignment horizontal="center" vertical="top"/>
    </xf>
    <xf numFmtId="3" fontId="6" fillId="0" borderId="2" xfId="1" applyNumberFormat="1" applyFont="1" applyBorder="1" applyAlignment="1">
      <alignment horizontal="center" vertical="top"/>
    </xf>
    <xf numFmtId="3" fontId="9" fillId="0" borderId="2" xfId="1" applyNumberFormat="1" applyFont="1" applyBorder="1" applyAlignment="1">
      <alignment horizontal="center" vertical="top"/>
    </xf>
    <xf numFmtId="3" fontId="7" fillId="0" borderId="2" xfId="0" applyNumberFormat="1" applyFont="1" applyFill="1" applyBorder="1" applyAlignment="1" applyProtection="1">
      <alignment horizontal="center" vertical="top"/>
      <protection locked="0"/>
    </xf>
    <xf numFmtId="3" fontId="7" fillId="0" borderId="8" xfId="0" applyNumberFormat="1" applyFont="1" applyBorder="1" applyAlignment="1">
      <alignment horizontal="center" vertical="top"/>
    </xf>
    <xf numFmtId="3" fontId="7" fillId="0" borderId="3" xfId="0" applyNumberFormat="1" applyFont="1" applyBorder="1" applyAlignment="1">
      <alignment horizontal="center" vertical="top"/>
    </xf>
    <xf numFmtId="3" fontId="2" fillId="0" borderId="0" xfId="0" applyNumberFormat="1" applyFont="1"/>
    <xf numFmtId="0" fontId="8" fillId="0" borderId="5" xfId="0" applyFont="1" applyBorder="1" applyAlignment="1">
      <alignment vertical="top" wrapText="1"/>
    </xf>
    <xf numFmtId="164" fontId="8" fillId="0" borderId="10" xfId="0" applyNumberFormat="1" applyFont="1" applyFill="1" applyBorder="1" applyAlignment="1">
      <alignment horizontal="center" vertical="top"/>
    </xf>
    <xf numFmtId="164" fontId="8" fillId="0" borderId="8" xfId="0" applyNumberFormat="1" applyFont="1" applyFill="1" applyBorder="1" applyAlignment="1">
      <alignment horizontal="center" vertical="top"/>
    </xf>
    <xf numFmtId="0" fontId="2" fillId="0" borderId="8" xfId="0" applyFont="1" applyBorder="1"/>
    <xf numFmtId="164" fontId="2" fillId="0" borderId="8" xfId="0" applyNumberFormat="1" applyFont="1" applyBorder="1"/>
    <xf numFmtId="3" fontId="2" fillId="0" borderId="8" xfId="0" applyNumberFormat="1" applyFont="1" applyBorder="1"/>
    <xf numFmtId="164" fontId="8" fillId="0" borderId="8" xfId="0" applyNumberFormat="1" applyFont="1" applyBorder="1"/>
    <xf numFmtId="164" fontId="13" fillId="0" borderId="1" xfId="0" applyNumberFormat="1" applyFont="1" applyBorder="1" applyAlignment="1">
      <alignment horizontal="center" vertical="top"/>
    </xf>
    <xf numFmtId="164" fontId="13" fillId="0" borderId="4" xfId="0" applyNumberFormat="1" applyFont="1" applyBorder="1" applyAlignment="1">
      <alignment horizontal="center" vertical="top"/>
    </xf>
    <xf numFmtId="0" fontId="2" fillId="0" borderId="0" xfId="0" applyFont="1"/>
    <xf numFmtId="164" fontId="4" fillId="0" borderId="0" xfId="0" applyNumberFormat="1" applyFont="1" applyAlignment="1">
      <alignment horizontal="right" wrapText="1"/>
    </xf>
    <xf numFmtId="0" fontId="0" fillId="0" borderId="0" xfId="0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top" wrapText="1"/>
    </xf>
    <xf numFmtId="164" fontId="3" fillId="0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 vertical="top" wrapText="1"/>
    </xf>
    <xf numFmtId="164" fontId="2" fillId="0" borderId="0" xfId="0" applyNumberFormat="1" applyFont="1" applyBorder="1"/>
    <xf numFmtId="3" fontId="2" fillId="0" borderId="0" xfId="1" applyNumberFormat="1" applyFont="1" applyBorder="1" applyAlignment="1">
      <alignment horizontal="center" vertical="top"/>
    </xf>
    <xf numFmtId="164" fontId="2" fillId="0" borderId="2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3" fontId="2" fillId="0" borderId="2" xfId="0" applyNumberFormat="1" applyFont="1" applyBorder="1" applyAlignment="1">
      <alignment horizontal="center" vertical="top"/>
    </xf>
    <xf numFmtId="3" fontId="6" fillId="0" borderId="4" xfId="0" applyNumberFormat="1" applyFont="1" applyFill="1" applyBorder="1" applyAlignment="1">
      <alignment horizontal="center" vertical="top"/>
    </xf>
    <xf numFmtId="3" fontId="7" fillId="0" borderId="1" xfId="0" applyNumberFormat="1" applyFont="1" applyBorder="1" applyAlignment="1">
      <alignment horizontal="center" vertical="top"/>
    </xf>
    <xf numFmtId="3" fontId="7" fillId="0" borderId="2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164" fontId="3" fillId="0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2" fillId="0" borderId="0" xfId="0" applyFont="1"/>
    <xf numFmtId="164" fontId="4" fillId="0" borderId="0" xfId="0" applyNumberFormat="1" applyFont="1" applyAlignment="1">
      <alignment horizontal="right" wrapText="1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abSelected="1" view="pageBreakPreview" topLeftCell="A12" zoomScaleNormal="100" zoomScaleSheetLayoutView="100" workbookViewId="0">
      <selection activeCell="B34" sqref="B34"/>
    </sheetView>
  </sheetViews>
  <sheetFormatPr defaultRowHeight="12.75" x14ac:dyDescent="0.2"/>
  <cols>
    <col min="1" max="1" width="6" style="80" customWidth="1"/>
    <col min="2" max="2" width="98.5703125" style="1" customWidth="1"/>
    <col min="3" max="3" width="25.42578125" style="80" customWidth="1"/>
    <col min="4" max="6" width="13.7109375" style="3" customWidth="1"/>
    <col min="7" max="7" width="9.42578125" style="80" hidden="1" customWidth="1"/>
    <col min="8" max="8" width="12.5703125" style="80" bestFit="1" customWidth="1"/>
    <col min="9" max="16384" width="9.140625" style="80"/>
  </cols>
  <sheetData>
    <row r="1" spans="1:10" ht="15.75" x14ac:dyDescent="0.25">
      <c r="D1" s="97" t="s">
        <v>60</v>
      </c>
      <c r="E1" s="97"/>
      <c r="F1" s="85"/>
    </row>
    <row r="2" spans="1:10" ht="15.75" x14ac:dyDescent="0.25">
      <c r="D2" s="98" t="s">
        <v>0</v>
      </c>
      <c r="E2" s="98"/>
      <c r="F2" s="86"/>
    </row>
    <row r="3" spans="1:10" ht="15.75" x14ac:dyDescent="0.25">
      <c r="D3" s="98" t="s">
        <v>1</v>
      </c>
      <c r="E3" s="98"/>
      <c r="F3" s="86"/>
    </row>
    <row r="4" spans="1:10" ht="20.25" customHeight="1" x14ac:dyDescent="0.25">
      <c r="D4" s="98" t="s">
        <v>2</v>
      </c>
      <c r="E4" s="98"/>
      <c r="F4" s="86"/>
    </row>
    <row r="5" spans="1:10" ht="4.5" customHeight="1" x14ac:dyDescent="0.25">
      <c r="C5" s="2"/>
    </row>
    <row r="6" spans="1:10" s="4" customFormat="1" ht="30.75" hidden="1" customHeight="1" x14ac:dyDescent="0.2">
      <c r="A6" s="99" t="s">
        <v>50</v>
      </c>
      <c r="B6" s="99"/>
      <c r="C6" s="99"/>
      <c r="D6" s="99"/>
      <c r="E6" s="99"/>
      <c r="F6" s="87"/>
    </row>
    <row r="7" spans="1:10" ht="36.75" customHeight="1" x14ac:dyDescent="0.3">
      <c r="A7" s="96" t="s">
        <v>51</v>
      </c>
      <c r="B7" s="96"/>
      <c r="C7" s="96"/>
      <c r="D7" s="96"/>
      <c r="E7" s="96"/>
      <c r="F7" s="84"/>
      <c r="G7" s="5"/>
    </row>
    <row r="8" spans="1:10" ht="6" customHeight="1" x14ac:dyDescent="0.3">
      <c r="A8" s="84"/>
      <c r="B8" s="84"/>
      <c r="C8" s="84"/>
      <c r="D8" s="84"/>
      <c r="E8" s="84"/>
      <c r="F8" s="84"/>
      <c r="G8" s="5"/>
    </row>
    <row r="9" spans="1:10" ht="13.5" customHeight="1" x14ac:dyDescent="0.3">
      <c r="A9" s="6"/>
      <c r="B9" s="6"/>
      <c r="D9" s="102"/>
      <c r="E9" s="102"/>
      <c r="F9" s="81" t="s">
        <v>3</v>
      </c>
      <c r="G9" s="5"/>
    </row>
    <row r="10" spans="1:10" ht="3.75" hidden="1" customHeight="1" x14ac:dyDescent="0.2"/>
    <row r="11" spans="1:10" hidden="1" x14ac:dyDescent="0.2">
      <c r="A11" s="7"/>
      <c r="B11" s="8"/>
      <c r="C11" s="7"/>
    </row>
    <row r="12" spans="1:10" ht="27" customHeight="1" x14ac:dyDescent="0.2">
      <c r="A12" s="10" t="s">
        <v>4</v>
      </c>
      <c r="B12" s="11" t="s">
        <v>5</v>
      </c>
      <c r="C12" s="11" t="s">
        <v>6</v>
      </c>
      <c r="D12" s="12" t="s">
        <v>7</v>
      </c>
      <c r="E12" s="12" t="s">
        <v>48</v>
      </c>
      <c r="F12" s="12" t="s">
        <v>52</v>
      </c>
      <c r="G12" s="74"/>
      <c r="H12" s="70"/>
      <c r="I12" s="70"/>
      <c r="J12" s="70"/>
    </row>
    <row r="13" spans="1:10" x14ac:dyDescent="0.2">
      <c r="A13" s="13">
        <v>1</v>
      </c>
      <c r="B13" s="14" t="s">
        <v>8</v>
      </c>
      <c r="C13" s="15" t="s">
        <v>9</v>
      </c>
      <c r="D13" s="94">
        <f>D15-D19</f>
        <v>680000</v>
      </c>
      <c r="E13" s="95">
        <f>E15-E19</f>
        <v>360000</v>
      </c>
      <c r="F13" s="95">
        <f>F15-F19</f>
        <v>330000</v>
      </c>
      <c r="G13" s="75"/>
      <c r="H13" s="3"/>
      <c r="I13" s="3"/>
      <c r="J13" s="3"/>
    </row>
    <row r="14" spans="1:10" x14ac:dyDescent="0.2">
      <c r="A14" s="16"/>
      <c r="B14" s="17" t="s">
        <v>10</v>
      </c>
      <c r="C14" s="18"/>
      <c r="D14" s="9"/>
      <c r="E14" s="9"/>
      <c r="F14" s="9"/>
      <c r="G14" s="74"/>
      <c r="H14" s="3"/>
      <c r="I14" s="3"/>
      <c r="J14" s="3"/>
    </row>
    <row r="15" spans="1:10" x14ac:dyDescent="0.2">
      <c r="A15" s="16"/>
      <c r="B15" s="14" t="s">
        <v>11</v>
      </c>
      <c r="C15" s="15" t="s">
        <v>12</v>
      </c>
      <c r="D15" s="59">
        <f>D16</f>
        <v>5580000</v>
      </c>
      <c r="E15" s="59">
        <f>E16</f>
        <v>3260000</v>
      </c>
      <c r="F15" s="59">
        <f>F16</f>
        <v>2030000</v>
      </c>
      <c r="G15" s="74"/>
    </row>
    <row r="16" spans="1:10" x14ac:dyDescent="0.2">
      <c r="A16" s="16"/>
      <c r="B16" s="19" t="s">
        <v>13</v>
      </c>
      <c r="C16" s="20" t="s">
        <v>14</v>
      </c>
      <c r="D16" s="60">
        <f>D20+D27+604772-D23-D32-55605</f>
        <v>5580000</v>
      </c>
      <c r="E16" s="60">
        <f>E20+E27+516564-E23-E32-56564</f>
        <v>3260000</v>
      </c>
      <c r="F16" s="60">
        <f>F20+F27+480878-F23-F32-50878</f>
        <v>2030000</v>
      </c>
      <c r="G16" s="76"/>
    </row>
    <row r="17" spans="1:7" x14ac:dyDescent="0.2">
      <c r="A17" s="16"/>
      <c r="B17" s="21" t="s">
        <v>15</v>
      </c>
      <c r="C17" s="22"/>
      <c r="D17" s="79"/>
      <c r="E17" s="79"/>
      <c r="F17" s="79"/>
      <c r="G17" s="74"/>
    </row>
    <row r="18" spans="1:7" x14ac:dyDescent="0.2">
      <c r="A18" s="16"/>
      <c r="B18" s="17" t="s">
        <v>16</v>
      </c>
      <c r="C18" s="18"/>
      <c r="D18" s="78"/>
      <c r="E18" s="78"/>
      <c r="F18" s="78"/>
      <c r="G18" s="74"/>
    </row>
    <row r="19" spans="1:7" x14ac:dyDescent="0.2">
      <c r="A19" s="16"/>
      <c r="B19" s="14" t="s">
        <v>11</v>
      </c>
      <c r="C19" s="15" t="s">
        <v>17</v>
      </c>
      <c r="D19" s="59">
        <f>D20</f>
        <v>4900000</v>
      </c>
      <c r="E19" s="59">
        <f>E20</f>
        <v>2900000</v>
      </c>
      <c r="F19" s="59">
        <f>F20</f>
        <v>1700000</v>
      </c>
      <c r="G19" s="74"/>
    </row>
    <row r="20" spans="1:7" x14ac:dyDescent="0.2">
      <c r="A20" s="16"/>
      <c r="B20" s="19" t="s">
        <v>18</v>
      </c>
      <c r="C20" s="20" t="s">
        <v>19</v>
      </c>
      <c r="D20" s="60">
        <v>4900000</v>
      </c>
      <c r="E20" s="60">
        <v>2900000</v>
      </c>
      <c r="F20" s="60">
        <v>1700000</v>
      </c>
      <c r="G20" s="74"/>
    </row>
    <row r="21" spans="1:7" ht="15" customHeight="1" x14ac:dyDescent="0.2">
      <c r="A21" s="23"/>
      <c r="B21" s="24" t="s">
        <v>15</v>
      </c>
      <c r="C21" s="25"/>
      <c r="D21" s="79"/>
      <c r="E21" s="79"/>
      <c r="F21" s="79"/>
      <c r="G21" s="74"/>
    </row>
    <row r="22" spans="1:7" ht="17.25" customHeight="1" x14ac:dyDescent="0.2">
      <c r="A22" s="26">
        <v>2</v>
      </c>
      <c r="B22" s="27" t="s">
        <v>20</v>
      </c>
      <c r="C22" s="28" t="s">
        <v>21</v>
      </c>
      <c r="D22" s="93">
        <f>D24-D27</f>
        <v>-230833</v>
      </c>
      <c r="E22" s="29">
        <f>E24-E27</f>
        <v>0</v>
      </c>
      <c r="F22" s="29">
        <f>F24-F27</f>
        <v>0</v>
      </c>
      <c r="G22" s="74"/>
    </row>
    <row r="23" spans="1:7" ht="32.25" customHeight="1" x14ac:dyDescent="0.2">
      <c r="A23" s="16"/>
      <c r="B23" s="30" t="s">
        <v>22</v>
      </c>
      <c r="C23" s="31" t="s">
        <v>53</v>
      </c>
      <c r="D23" s="61">
        <f t="shared" ref="D23:F23" si="0">D24</f>
        <v>792685</v>
      </c>
      <c r="E23" s="61">
        <f t="shared" si="0"/>
        <v>776729</v>
      </c>
      <c r="F23" s="61">
        <f t="shared" si="0"/>
        <v>801224</v>
      </c>
      <c r="G23" s="74"/>
    </row>
    <row r="24" spans="1:7" ht="25.5" x14ac:dyDescent="0.2">
      <c r="A24" s="16"/>
      <c r="B24" s="32" t="s">
        <v>23</v>
      </c>
      <c r="C24" s="25" t="s">
        <v>54</v>
      </c>
      <c r="D24" s="62">
        <f>D25</f>
        <v>792685</v>
      </c>
      <c r="E24" s="62">
        <f>E25</f>
        <v>776729</v>
      </c>
      <c r="F24" s="62">
        <f>F25</f>
        <v>801224</v>
      </c>
      <c r="G24" s="74"/>
    </row>
    <row r="25" spans="1:7" x14ac:dyDescent="0.2">
      <c r="A25" s="16"/>
      <c r="B25" s="33" t="s">
        <v>24</v>
      </c>
      <c r="C25" s="25"/>
      <c r="D25" s="62">
        <v>792685</v>
      </c>
      <c r="E25" s="62">
        <v>776729</v>
      </c>
      <c r="F25" s="62">
        <v>801224</v>
      </c>
      <c r="G25" s="74"/>
    </row>
    <row r="26" spans="1:7" hidden="1" x14ac:dyDescent="0.2">
      <c r="A26" s="16"/>
      <c r="B26" s="71" t="s">
        <v>47</v>
      </c>
      <c r="C26" s="25"/>
      <c r="D26" s="62"/>
      <c r="E26" s="62"/>
      <c r="F26" s="62"/>
      <c r="G26" s="74"/>
    </row>
    <row r="27" spans="1:7" ht="27" customHeight="1" x14ac:dyDescent="0.2">
      <c r="A27" s="16"/>
      <c r="B27" s="30" t="s">
        <v>25</v>
      </c>
      <c r="C27" s="31" t="s">
        <v>55</v>
      </c>
      <c r="D27" s="61">
        <f>D28</f>
        <v>1023518</v>
      </c>
      <c r="E27" s="61">
        <f>E28</f>
        <v>776729</v>
      </c>
      <c r="F27" s="61">
        <f>F28</f>
        <v>801224</v>
      </c>
      <c r="G27" s="75"/>
    </row>
    <row r="28" spans="1:7" ht="25.5" x14ac:dyDescent="0.2">
      <c r="A28" s="34"/>
      <c r="B28" s="35" t="s">
        <v>26</v>
      </c>
      <c r="C28" s="25" t="s">
        <v>56</v>
      </c>
      <c r="D28" s="92">
        <f>D29+D30+D31</f>
        <v>1023518</v>
      </c>
      <c r="E28" s="92">
        <f>E29+E30+E31</f>
        <v>776729</v>
      </c>
      <c r="F28" s="92">
        <f>F29+F30+F31</f>
        <v>801224</v>
      </c>
      <c r="G28" s="75"/>
    </row>
    <row r="29" spans="1:7" x14ac:dyDescent="0.2">
      <c r="A29" s="16"/>
      <c r="B29" s="37" t="s">
        <v>24</v>
      </c>
      <c r="C29" s="25"/>
      <c r="D29" s="62">
        <v>792685</v>
      </c>
      <c r="E29" s="62">
        <v>776729</v>
      </c>
      <c r="F29" s="62">
        <v>801224</v>
      </c>
      <c r="G29" s="74"/>
    </row>
    <row r="30" spans="1:7" s="42" customFormat="1" ht="13.5" hidden="1" customHeight="1" x14ac:dyDescent="0.2">
      <c r="A30" s="38"/>
      <c r="B30" s="39" t="s">
        <v>27</v>
      </c>
      <c r="C30" s="40"/>
      <c r="D30" s="36">
        <v>230833</v>
      </c>
      <c r="E30" s="41"/>
      <c r="F30" s="72"/>
      <c r="G30" s="73"/>
    </row>
    <row r="31" spans="1:7" s="42" customFormat="1" ht="15" hidden="1" customHeight="1" x14ac:dyDescent="0.2">
      <c r="A31" s="38"/>
      <c r="B31" s="39" t="s">
        <v>49</v>
      </c>
      <c r="C31" s="40"/>
      <c r="D31" s="63">
        <v>0</v>
      </c>
      <c r="E31" s="41"/>
      <c r="F31" s="41"/>
      <c r="G31" s="77"/>
    </row>
    <row r="32" spans="1:7" ht="16.5" customHeight="1" x14ac:dyDescent="0.2">
      <c r="A32" s="43">
        <v>3</v>
      </c>
      <c r="B32" s="44" t="s">
        <v>28</v>
      </c>
      <c r="C32" s="28" t="s">
        <v>29</v>
      </c>
      <c r="D32" s="65">
        <f t="shared" ref="D32:F33" si="1">D33</f>
        <v>100000</v>
      </c>
      <c r="E32" s="65">
        <f t="shared" si="1"/>
        <v>100000</v>
      </c>
      <c r="F32" s="65">
        <f t="shared" si="1"/>
        <v>100000</v>
      </c>
      <c r="G32" s="74"/>
    </row>
    <row r="33" spans="1:8" ht="16.5" customHeight="1" x14ac:dyDescent="0.2">
      <c r="A33" s="13"/>
      <c r="B33" s="45" t="s">
        <v>30</v>
      </c>
      <c r="C33" s="47" t="s">
        <v>31</v>
      </c>
      <c r="D33" s="66">
        <f t="shared" si="1"/>
        <v>100000</v>
      </c>
      <c r="E33" s="66">
        <f t="shared" si="1"/>
        <v>100000</v>
      </c>
      <c r="F33" s="66">
        <f t="shared" si="1"/>
        <v>100000</v>
      </c>
      <c r="G33" s="74"/>
    </row>
    <row r="34" spans="1:8" ht="29.25" customHeight="1" x14ac:dyDescent="0.2">
      <c r="A34" s="16"/>
      <c r="B34" s="45" t="s">
        <v>32</v>
      </c>
      <c r="C34" s="25" t="s">
        <v>33</v>
      </c>
      <c r="D34" s="66">
        <v>100000</v>
      </c>
      <c r="E34" s="66">
        <v>100000</v>
      </c>
      <c r="F34" s="66">
        <v>100000</v>
      </c>
      <c r="G34" s="74"/>
    </row>
    <row r="35" spans="1:8" ht="63.75" hidden="1" customHeight="1" x14ac:dyDescent="0.2">
      <c r="A35" s="16"/>
      <c r="B35" s="45"/>
      <c r="C35" s="25"/>
      <c r="D35" s="46"/>
      <c r="E35" s="64"/>
      <c r="F35" s="64"/>
      <c r="G35" s="74"/>
    </row>
    <row r="36" spans="1:8" ht="15.75" customHeight="1" x14ac:dyDescent="0.2">
      <c r="A36" s="43">
        <v>4</v>
      </c>
      <c r="B36" s="48" t="s">
        <v>34</v>
      </c>
      <c r="C36" s="15" t="s">
        <v>59</v>
      </c>
      <c r="D36" s="67">
        <f>D38-D37</f>
        <v>55605</v>
      </c>
      <c r="E36" s="67">
        <f t="shared" ref="E36:F36" si="2">E38-E37</f>
        <v>56564</v>
      </c>
      <c r="F36" s="67">
        <f t="shared" si="2"/>
        <v>50878</v>
      </c>
      <c r="G36" s="74"/>
    </row>
    <row r="37" spans="1:8" x14ac:dyDescent="0.2">
      <c r="A37" s="16"/>
      <c r="B37" s="49" t="s">
        <v>35</v>
      </c>
      <c r="C37" s="25" t="s">
        <v>57</v>
      </c>
      <c r="D37" s="90">
        <f>D16+D23+D32+20257598.1</f>
        <v>26730283.100000001</v>
      </c>
      <c r="E37" s="90">
        <f>E16+E23+E32+20417581</f>
        <v>24554310</v>
      </c>
      <c r="F37" s="90">
        <f>F16+F23+F32+21426899.5</f>
        <v>24358123.5</v>
      </c>
      <c r="G37" s="74" t="s">
        <v>36</v>
      </c>
    </row>
    <row r="38" spans="1:8" x14ac:dyDescent="0.2">
      <c r="A38" s="23"/>
      <c r="B38" s="49" t="s">
        <v>37</v>
      </c>
      <c r="C38" s="25" t="s">
        <v>58</v>
      </c>
      <c r="D38" s="91">
        <f>D19+D27+20862370.1</f>
        <v>26785888.100000001</v>
      </c>
      <c r="E38" s="91">
        <f>E19+E27+20934145</f>
        <v>24610874</v>
      </c>
      <c r="F38" s="91">
        <f>F19+F27+21907777.5</f>
        <v>24409001.5</v>
      </c>
      <c r="G38" s="74" t="s">
        <v>38</v>
      </c>
    </row>
    <row r="39" spans="1:8" ht="7.5" customHeight="1" x14ac:dyDescent="0.2">
      <c r="A39" s="16"/>
      <c r="B39" s="8"/>
      <c r="C39" s="50"/>
      <c r="D39" s="51"/>
      <c r="E39" s="9"/>
      <c r="F39" s="9"/>
      <c r="G39" s="74"/>
    </row>
    <row r="40" spans="1:8" ht="15" customHeight="1" x14ac:dyDescent="0.2">
      <c r="A40" s="16"/>
      <c r="B40" s="52" t="s">
        <v>39</v>
      </c>
      <c r="C40" s="53" t="s">
        <v>40</v>
      </c>
      <c r="D40" s="68">
        <f>D13+D22+D36+D32</f>
        <v>604772</v>
      </c>
      <c r="E40" s="69">
        <f>E13+E22+E36+E32</f>
        <v>516564</v>
      </c>
      <c r="F40" s="69">
        <f>F13+F22+F36+F32</f>
        <v>480878</v>
      </c>
      <c r="G40" s="74"/>
      <c r="H40" s="3"/>
    </row>
    <row r="41" spans="1:8" ht="11.45" customHeight="1" x14ac:dyDescent="0.2">
      <c r="A41" s="23"/>
      <c r="B41" s="14" t="s">
        <v>41</v>
      </c>
      <c r="C41" s="22"/>
      <c r="D41" s="54"/>
      <c r="E41" s="55"/>
      <c r="F41" s="55"/>
      <c r="G41" s="74"/>
    </row>
    <row r="42" spans="1:8" hidden="1" x14ac:dyDescent="0.2"/>
    <row r="43" spans="1:8" hidden="1" x14ac:dyDescent="0.2"/>
    <row r="44" spans="1:8" hidden="1" x14ac:dyDescent="0.2"/>
    <row r="45" spans="1:8" hidden="1" x14ac:dyDescent="0.2"/>
    <row r="46" spans="1:8" hidden="1" x14ac:dyDescent="0.2"/>
    <row r="47" spans="1:8" hidden="1" x14ac:dyDescent="0.2"/>
    <row r="48" spans="1:8" ht="8.4499999999999993" hidden="1" customHeight="1" x14ac:dyDescent="0.2"/>
    <row r="49" spans="1:13" ht="6.6" hidden="1" customHeight="1" x14ac:dyDescent="0.2"/>
    <row r="50" spans="1:13" ht="6.75" hidden="1" customHeight="1" x14ac:dyDescent="0.2"/>
    <row r="51" spans="1:13" ht="6.75" hidden="1" customHeight="1" x14ac:dyDescent="0.2"/>
    <row r="52" spans="1:13" ht="14.25" customHeight="1" x14ac:dyDescent="0.2">
      <c r="E52" s="80"/>
      <c r="F52" s="56"/>
    </row>
    <row r="53" spans="1:13" s="57" customFormat="1" ht="17.25" customHeight="1" x14ac:dyDescent="0.3">
      <c r="A53" s="103" t="s">
        <v>42</v>
      </c>
      <c r="B53" s="104"/>
      <c r="C53" s="105" t="s">
        <v>43</v>
      </c>
      <c r="D53" s="105"/>
      <c r="E53" s="105"/>
      <c r="F53" s="105"/>
    </row>
    <row r="54" spans="1:13" s="57" customFormat="1" ht="17.25" customHeight="1" x14ac:dyDescent="0.3">
      <c r="A54" s="106" t="s">
        <v>44</v>
      </c>
      <c r="B54" s="106"/>
      <c r="C54" s="105" t="s">
        <v>1</v>
      </c>
      <c r="D54" s="105"/>
      <c r="E54" s="105"/>
      <c r="F54" s="105"/>
      <c r="H54" s="58"/>
    </row>
    <row r="55" spans="1:13" s="57" customFormat="1" ht="9.75" customHeight="1" x14ac:dyDescent="0.3">
      <c r="A55" s="83"/>
      <c r="B55" s="83"/>
      <c r="C55" s="82"/>
      <c r="D55" s="58"/>
      <c r="E55" s="58"/>
      <c r="F55" s="58"/>
    </row>
    <row r="56" spans="1:13" s="57" customFormat="1" ht="17.25" customHeight="1" x14ac:dyDescent="0.3">
      <c r="A56" s="106" t="s">
        <v>45</v>
      </c>
      <c r="B56" s="106"/>
      <c r="C56" s="105" t="s">
        <v>46</v>
      </c>
      <c r="D56" s="105"/>
      <c r="E56" s="105"/>
      <c r="F56" s="105"/>
    </row>
    <row r="57" spans="1:13" hidden="1" x14ac:dyDescent="0.2">
      <c r="A57" s="100"/>
      <c r="B57" s="100"/>
      <c r="C57" s="100"/>
    </row>
    <row r="58" spans="1:13" ht="6" hidden="1" customHeight="1" x14ac:dyDescent="0.2">
      <c r="A58" s="100"/>
      <c r="B58" s="100"/>
      <c r="C58" s="100"/>
    </row>
    <row r="59" spans="1:13" x14ac:dyDescent="0.2">
      <c r="A59" s="100"/>
      <c r="B59" s="100"/>
      <c r="C59" s="100"/>
    </row>
    <row r="60" spans="1:13" x14ac:dyDescent="0.2">
      <c r="A60" s="100"/>
      <c r="B60" s="100"/>
      <c r="C60" s="100"/>
      <c r="D60" s="88"/>
      <c r="E60" s="88"/>
      <c r="F60" s="88"/>
    </row>
    <row r="61" spans="1:13" x14ac:dyDescent="0.2">
      <c r="A61" s="100"/>
      <c r="B61" s="100"/>
      <c r="C61" s="100"/>
      <c r="D61" s="89"/>
      <c r="E61" s="88"/>
      <c r="F61" s="88"/>
    </row>
    <row r="62" spans="1:13" x14ac:dyDescent="0.2">
      <c r="A62" s="101"/>
      <c r="B62" s="101"/>
      <c r="C62" s="101"/>
      <c r="D62" s="88"/>
      <c r="E62" s="88"/>
      <c r="F62" s="88"/>
    </row>
    <row r="63" spans="1:13" x14ac:dyDescent="0.2">
      <c r="A63" s="101"/>
      <c r="B63" s="101"/>
      <c r="C63" s="101"/>
      <c r="D63" s="88"/>
      <c r="E63" s="88"/>
      <c r="F63" s="88"/>
    </row>
    <row r="64" spans="1:13" s="3" customFormat="1" x14ac:dyDescent="0.2">
      <c r="A64" s="101"/>
      <c r="B64" s="101"/>
      <c r="C64" s="101"/>
      <c r="G64" s="80"/>
      <c r="H64" s="80"/>
      <c r="I64" s="80"/>
      <c r="J64" s="80"/>
      <c r="K64" s="80"/>
      <c r="L64" s="80"/>
      <c r="M64" s="80"/>
    </row>
    <row r="65" spans="1:13" s="3" customFormat="1" x14ac:dyDescent="0.2">
      <c r="A65" s="80"/>
      <c r="B65" s="1"/>
      <c r="C65" s="80"/>
      <c r="G65" s="80"/>
      <c r="H65" s="80"/>
      <c r="I65" s="80"/>
      <c r="J65" s="80"/>
      <c r="K65" s="80"/>
      <c r="L65" s="80"/>
      <c r="M65" s="80"/>
    </row>
    <row r="66" spans="1:13" s="3" customFormat="1" x14ac:dyDescent="0.2">
      <c r="A66" s="80"/>
      <c r="B66" s="1"/>
      <c r="C66" s="80"/>
      <c r="G66" s="80"/>
      <c r="H66" s="80"/>
      <c r="I66" s="80"/>
      <c r="J66" s="80"/>
      <c r="K66" s="80"/>
      <c r="L66" s="80"/>
      <c r="M66" s="80"/>
    </row>
    <row r="81" spans="1:13" s="3" customFormat="1" x14ac:dyDescent="0.2">
      <c r="A81" s="80"/>
      <c r="B81" s="1"/>
      <c r="C81" s="80"/>
      <c r="G81" s="80"/>
      <c r="H81" s="80"/>
      <c r="I81" s="80"/>
      <c r="J81" s="80"/>
      <c r="K81" s="80"/>
      <c r="L81" s="80"/>
      <c r="M81" s="80"/>
    </row>
    <row r="85" spans="1:13" s="3" customFormat="1" x14ac:dyDescent="0.2">
      <c r="A85" s="80"/>
      <c r="B85" s="1"/>
      <c r="C85" s="80"/>
      <c r="G85" s="80"/>
      <c r="H85" s="80"/>
      <c r="I85" s="80"/>
      <c r="J85" s="80"/>
      <c r="K85" s="80"/>
      <c r="L85" s="80"/>
      <c r="M85" s="80"/>
    </row>
    <row r="86" spans="1:13" s="3" customFormat="1" x14ac:dyDescent="0.2">
      <c r="A86" s="80"/>
      <c r="B86" s="1"/>
      <c r="C86" s="80"/>
      <c r="G86" s="80"/>
      <c r="H86" s="80"/>
      <c r="I86" s="80"/>
      <c r="J86" s="80"/>
      <c r="K86" s="80"/>
      <c r="L86" s="80"/>
      <c r="M86" s="80"/>
    </row>
    <row r="89" spans="1:13" s="3" customFormat="1" x14ac:dyDescent="0.2">
      <c r="A89" s="80"/>
      <c r="B89" s="1"/>
      <c r="C89" s="80"/>
      <c r="G89" s="80"/>
      <c r="H89" s="80"/>
      <c r="I89" s="80"/>
      <c r="J89" s="80"/>
      <c r="K89" s="80"/>
      <c r="L89" s="80"/>
      <c r="M89" s="80"/>
    </row>
  </sheetData>
  <mergeCells count="15">
    <mergeCell ref="A57:C61"/>
    <mergeCell ref="A62:C64"/>
    <mergeCell ref="D9:E9"/>
    <mergeCell ref="A53:B53"/>
    <mergeCell ref="C53:F53"/>
    <mergeCell ref="A54:B54"/>
    <mergeCell ref="C54:F54"/>
    <mergeCell ref="A56:B56"/>
    <mergeCell ref="C56:F56"/>
    <mergeCell ref="A7:E7"/>
    <mergeCell ref="D1:E1"/>
    <mergeCell ref="D2:E2"/>
    <mergeCell ref="D3:E3"/>
    <mergeCell ref="D4:E4"/>
    <mergeCell ref="A6:E6"/>
  </mergeCells>
  <printOptions horizontalCentered="1"/>
  <pageMargins left="0.59055118110236227" right="0.39370078740157483" top="0.59055118110236227" bottom="0.59055118110236227" header="0.31496062992125984" footer="0.31496062992125984"/>
  <pageSetup paperSize="9" scale="80" orientation="landscape" horizontalDpi="4294967293" verticalDpi="4294967293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прогноз 2020-2022</vt:lpstr>
      <vt:lpstr>'прогноз 2020-2022'!Область_печати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E.N.Nesmachko</dc:creator>
  <cp:lastModifiedBy>Сафонова Ирина Александровна</cp:lastModifiedBy>
  <cp:lastPrinted>2019-11-12T12:18:48Z</cp:lastPrinted>
  <dcterms:created xsi:type="dcterms:W3CDTF">2018-04-13T07:14:35Z</dcterms:created>
  <dcterms:modified xsi:type="dcterms:W3CDTF">2019-11-12T13:02:06Z</dcterms:modified>
</cp:coreProperties>
</file>