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8195" windowHeight="11310"/>
  </bookViews>
  <sheets>
    <sheet name="Лист1 (2)" sheetId="4" r:id="rId1"/>
    <sheet name="Лист2" sheetId="2" r:id="rId2"/>
    <sheet name="Лист3" sheetId="3" r:id="rId3"/>
  </sheets>
  <definedNames>
    <definedName name="_xlnm.Print_Titles" localSheetId="0">'Лист1 (2)'!$6:$7</definedName>
    <definedName name="_xlnm.Print_Area" localSheetId="0">'Лист1 (2)'!$A$1:$O$66</definedName>
  </definedNames>
  <calcPr calcId="145621"/>
</workbook>
</file>

<file path=xl/calcChain.xml><?xml version="1.0" encoding="utf-8"?>
<calcChain xmlns="http://schemas.openxmlformats.org/spreadsheetml/2006/main">
  <c r="E15" i="4" l="1"/>
  <c r="F15" i="4"/>
  <c r="Q15" i="4" s="1"/>
  <c r="G15" i="4"/>
  <c r="H15" i="4"/>
  <c r="I15" i="4"/>
  <c r="J15" i="4"/>
  <c r="K15" i="4"/>
  <c r="L15" i="4"/>
  <c r="M15" i="4"/>
  <c r="N15" i="4"/>
  <c r="O15" i="4"/>
  <c r="E16" i="4"/>
  <c r="F16" i="4"/>
  <c r="G16" i="4"/>
  <c r="H16" i="4"/>
  <c r="Q16" i="4" s="1"/>
  <c r="R16" i="4" s="1"/>
  <c r="I16" i="4"/>
  <c r="J16" i="4"/>
  <c r="K16" i="4"/>
  <c r="L16" i="4"/>
  <c r="M16" i="4"/>
  <c r="N16" i="4"/>
  <c r="O16" i="4"/>
  <c r="E17" i="4"/>
  <c r="F17" i="4"/>
  <c r="G17" i="4"/>
  <c r="H17" i="4"/>
  <c r="I17" i="4"/>
  <c r="J17" i="4"/>
  <c r="K17" i="4"/>
  <c r="L17" i="4"/>
  <c r="M17" i="4"/>
  <c r="N17" i="4"/>
  <c r="O17" i="4"/>
  <c r="E18" i="4"/>
  <c r="Q18" i="4" s="1"/>
  <c r="R18" i="4" s="1"/>
  <c r="F18" i="4"/>
  <c r="G18" i="4"/>
  <c r="H18" i="4"/>
  <c r="I18" i="4"/>
  <c r="J18" i="4"/>
  <c r="K18" i="4"/>
  <c r="L18" i="4"/>
  <c r="M18" i="4"/>
  <c r="N18" i="4"/>
  <c r="O18" i="4"/>
  <c r="E19" i="4"/>
  <c r="Q19" i="4" s="1"/>
  <c r="R19" i="4" s="1"/>
  <c r="F19" i="4"/>
  <c r="G19" i="4"/>
  <c r="H19" i="4"/>
  <c r="I19" i="4"/>
  <c r="J19" i="4"/>
  <c r="K19" i="4"/>
  <c r="L19" i="4"/>
  <c r="M19" i="4"/>
  <c r="N19" i="4"/>
  <c r="O19" i="4"/>
  <c r="E20" i="4"/>
  <c r="F20" i="4"/>
  <c r="G20" i="4"/>
  <c r="H20" i="4"/>
  <c r="Q20" i="4" s="1"/>
  <c r="I20" i="4"/>
  <c r="J20" i="4"/>
  <c r="K20" i="4"/>
  <c r="L20" i="4"/>
  <c r="M20" i="4"/>
  <c r="N20" i="4"/>
  <c r="O20" i="4"/>
  <c r="D20" i="4"/>
  <c r="D19" i="4"/>
  <c r="D17" i="4"/>
  <c r="D18" i="4"/>
  <c r="D16" i="4"/>
  <c r="D15" i="4"/>
  <c r="E14" i="4"/>
  <c r="F14" i="4"/>
  <c r="G14" i="4"/>
  <c r="H14" i="4"/>
  <c r="I14" i="4"/>
  <c r="J14" i="4"/>
  <c r="K14" i="4"/>
  <c r="L14" i="4"/>
  <c r="M14" i="4"/>
  <c r="N14" i="4"/>
  <c r="O14" i="4"/>
  <c r="D14" i="4"/>
  <c r="O13" i="4"/>
  <c r="E13" i="4"/>
  <c r="Q13" i="4" s="1"/>
  <c r="R13" i="4" s="1"/>
  <c r="F13" i="4"/>
  <c r="G13" i="4"/>
  <c r="H13" i="4"/>
  <c r="I13" i="4"/>
  <c r="J13" i="4"/>
  <c r="K13" i="4"/>
  <c r="L13" i="4"/>
  <c r="M13" i="4"/>
  <c r="N13" i="4"/>
  <c r="D13" i="4"/>
  <c r="R11" i="4"/>
  <c r="R12" i="4"/>
  <c r="R10" i="4"/>
  <c r="E12" i="4"/>
  <c r="F12" i="4"/>
  <c r="G12" i="4"/>
  <c r="Q12" i="4" s="1"/>
  <c r="H12" i="4"/>
  <c r="I12" i="4"/>
  <c r="J12" i="4"/>
  <c r="K12" i="4"/>
  <c r="L12" i="4"/>
  <c r="M12" i="4"/>
  <c r="N12" i="4"/>
  <c r="O12" i="4"/>
  <c r="D12" i="4"/>
  <c r="Q11" i="4"/>
  <c r="Q14" i="4"/>
  <c r="Q17" i="4"/>
  <c r="D11" i="4"/>
  <c r="E11" i="4"/>
  <c r="F11" i="4"/>
  <c r="G11" i="4"/>
  <c r="H11" i="4"/>
  <c r="I11" i="4"/>
  <c r="Q10" i="4"/>
  <c r="D10" i="4"/>
  <c r="F10" i="4"/>
  <c r="G10" i="4"/>
  <c r="H10" i="4"/>
  <c r="I10" i="4"/>
  <c r="J10" i="4"/>
  <c r="K10" i="4"/>
  <c r="L10" i="4"/>
  <c r="M10" i="4"/>
  <c r="N10" i="4"/>
  <c r="O10" i="4"/>
  <c r="E10" i="4"/>
  <c r="R20" i="4" l="1"/>
  <c r="R17" i="4"/>
  <c r="R15" i="4"/>
  <c r="R14" i="4"/>
  <c r="D8" i="4"/>
  <c r="D65" i="4"/>
  <c r="D63" i="4" s="1"/>
  <c r="J63" i="4"/>
  <c r="J11" i="4" s="1"/>
  <c r="F33" i="4" l="1"/>
  <c r="G33" i="4"/>
  <c r="E33" i="4"/>
  <c r="F21" i="4"/>
  <c r="G21" i="4"/>
  <c r="I54" i="4" l="1"/>
  <c r="H54" i="4"/>
  <c r="F51" i="4"/>
  <c r="G51" i="4"/>
  <c r="H51" i="4"/>
  <c r="I51" i="4"/>
  <c r="J51" i="4"/>
  <c r="K51" i="4"/>
  <c r="L51" i="4"/>
  <c r="M51" i="4"/>
  <c r="N51" i="4"/>
  <c r="O51" i="4"/>
  <c r="E51" i="4"/>
  <c r="O48" i="4"/>
  <c r="N48" i="4"/>
  <c r="M48" i="4"/>
  <c r="L48" i="4"/>
  <c r="K48" i="4"/>
  <c r="J48" i="4"/>
  <c r="I48" i="4"/>
  <c r="H48" i="4"/>
  <c r="G48" i="4"/>
  <c r="F48" i="4"/>
  <c r="E48" i="4"/>
  <c r="F42" i="4"/>
  <c r="G42" i="4"/>
  <c r="H42" i="4"/>
  <c r="I42" i="4"/>
  <c r="J42" i="4"/>
  <c r="K42" i="4"/>
  <c r="L42" i="4"/>
  <c r="M42" i="4"/>
  <c r="N42" i="4"/>
  <c r="O42" i="4"/>
  <c r="E42" i="4"/>
  <c r="G8" i="4" l="1"/>
  <c r="H8" i="4"/>
  <c r="I8" i="4"/>
  <c r="J8" i="4"/>
  <c r="L8" i="4"/>
  <c r="O8" i="4"/>
  <c r="E8" i="4"/>
  <c r="D62" i="4"/>
  <c r="D54" i="4"/>
  <c r="D53" i="4"/>
  <c r="D51" i="4"/>
  <c r="D50" i="4"/>
  <c r="D48" i="4"/>
  <c r="D47" i="4"/>
  <c r="D45" i="4"/>
  <c r="D44" i="4"/>
  <c r="D42" i="4"/>
  <c r="D41" i="4"/>
  <c r="D39" i="4"/>
  <c r="D32" i="4"/>
  <c r="D31" i="4"/>
  <c r="D30" i="4"/>
  <c r="D29" i="4"/>
  <c r="D28" i="4"/>
  <c r="D27" i="4"/>
  <c r="D26" i="4"/>
  <c r="J24" i="4"/>
  <c r="I24" i="4"/>
  <c r="H24" i="4"/>
  <c r="G24" i="4"/>
  <c r="F24" i="4"/>
  <c r="E24" i="4"/>
  <c r="D23" i="4"/>
  <c r="O21" i="4"/>
  <c r="N21" i="4"/>
  <c r="M21" i="4"/>
  <c r="L21" i="4"/>
  <c r="K21" i="4"/>
  <c r="J21" i="4"/>
  <c r="I21" i="4"/>
  <c r="H21" i="4"/>
  <c r="N8" i="4"/>
  <c r="M8" i="4"/>
  <c r="K8" i="4"/>
  <c r="F8" i="4"/>
  <c r="D21" i="4" l="1"/>
  <c r="D24" i="4"/>
</calcChain>
</file>

<file path=xl/sharedStrings.xml><?xml version="1.0" encoding="utf-8"?>
<sst xmlns="http://schemas.openxmlformats.org/spreadsheetml/2006/main" count="90" uniqueCount="47">
  <si>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</si>
  <si>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</si>
  <si>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</si>
  <si>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Расходы бюджета городского округа город Воронеж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</si>
  <si>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</si>
  <si>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</si>
  <si>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</si>
  <si>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</t>
  </si>
  <si>
    <t>в том числе по ГРБС</t>
  </si>
  <si>
    <t xml:space="preserve">управление жилищно-коммунального хозяйства </t>
  </si>
  <si>
    <t>управление главного архитектора городского округа</t>
  </si>
  <si>
    <t xml:space="preserve">управление дорожного хозяйства </t>
  </si>
  <si>
    <t xml:space="preserve">управление строительной политики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</si>
  <si>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</si>
  <si>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</si>
  <si>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</si>
  <si>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</si>
  <si>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</si>
  <si>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</si>
  <si>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</si>
  <si>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</si>
  <si>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</si>
  <si>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</si>
  <si>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</si>
  <si>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</si>
  <si>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</si>
  <si>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</si>
  <si>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</si>
  <si>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</si>
  <si>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</si>
  <si>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</si>
  <si>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</si>
  <si>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</si>
  <si>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</si>
  <si>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управление дорожного хозяйства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</si>
  <si>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</si>
  <si>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</si>
  <si>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</si>
  <si>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</si>
  <si>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управление строительной политики</t>
  </si>
  <si>
    <t>Расходы бюджета городского округа город Воронеж на реализацию муниципальной программы  городского округа город Воронеж «Обеспечение коммунальными услугами населения городского округа город Воронеж»</t>
  </si>
  <si>
    <t>Проектирование и строительство инженерной инфраструктуры в микрорайоне Шилово в городе Воронеже</t>
  </si>
  <si>
    <t>Приложение № 2
к муниципальной программе
городского округа город Воронеж
«Обеспечение коммунальными услугами
населения городского округа город Воронеж»</t>
  </si>
  <si>
    <t>Основное мероприятие 7</t>
  </si>
  <si>
    <t xml:space="preserve">управление имущественных и земельных отношений </t>
  </si>
  <si>
    <t>Приобретение (выкуп) объектов теплоснабжения.</t>
  </si>
  <si>
    <t>Руководитель управления жилищно-коммунального хозяйства                                                                                Д.В. Соломаха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</si>
</sst>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textRotation="180" wrapText="1"/>
    </xf>
    <xf numFmtId="0" fontId="1" fillId="0" borderId="0" xfId="0" applyFont="1" applyAlignment="1">
      <alignment horizontal="center" vertical="center" textRotation="180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textRotation="180" wrapText="1"/>
    </xf>
    <xf numFmtId="0" fontId="0" fillId="2" borderId="0" xfId="0" applyFill="1"/>
    <xf numFmtId="0" fontId="0" fillId="0" borderId="0" xfId="0" applyFill="1" applyAlignment="1">
      <alignment vertical="center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 vertical="center" textRotation="180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0" xfId="0" applyFont="1"/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5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FDB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view="pageBreakPreview" topLeftCell="A48" zoomScale="80" zoomScaleNormal="100" zoomScaleSheetLayoutView="80" workbookViewId="0">
      <selection activeCell="A66" sqref="A66:O66"/>
    </sheetView>
  </sheetViews>
  <sheetFormatPr defaultRowHeight="15" x14ac:dyDescent="0.25"/>
  <cols>
    <col min="1" max="1" width="13.7109375" customWidth="1"/>
    <col min="2" max="2" width="24.85546875" customWidth="1"/>
    <col min="3" max="3" width="33" customWidth="1"/>
    <col min="4" max="4" width="13.85546875" customWidth="1"/>
    <col min="5" max="9" width="12.5703125" customWidth="1"/>
    <col min="10" max="12" width="12.5703125" style="8" customWidth="1"/>
    <col min="13" max="15" width="12.5703125" customWidth="1"/>
    <col min="16" max="16" width="5.7109375" customWidth="1"/>
    <col min="17" max="17" width="15" customWidth="1"/>
    <col min="18" max="18" width="12.85546875" customWidth="1"/>
  </cols>
  <sheetData>
    <row r="1" spans="1:18" ht="18.75" customHeight="1" x14ac:dyDescent="0.3">
      <c r="A1" s="4"/>
      <c r="B1" s="16"/>
      <c r="D1" s="20"/>
      <c r="E1" s="20"/>
      <c r="F1" s="20"/>
      <c r="G1" s="20"/>
      <c r="H1" s="20"/>
      <c r="I1" s="19"/>
      <c r="J1" s="19"/>
      <c r="K1" s="19"/>
      <c r="L1" s="19"/>
      <c r="M1" s="19"/>
      <c r="N1" s="19"/>
      <c r="O1" s="19"/>
    </row>
    <row r="2" spans="1:18" ht="141.75" customHeight="1" x14ac:dyDescent="0.25">
      <c r="A2" s="4"/>
      <c r="D2" s="20"/>
      <c r="E2" s="20"/>
      <c r="F2" s="20"/>
      <c r="G2" s="20"/>
      <c r="H2" s="20"/>
      <c r="I2" s="51" t="s">
        <v>42</v>
      </c>
      <c r="J2" s="51"/>
      <c r="K2" s="51"/>
      <c r="L2" s="51"/>
      <c r="M2" s="51"/>
      <c r="N2" s="51"/>
      <c r="O2" s="51"/>
    </row>
    <row r="3" spans="1:18" ht="12.75" customHeight="1" x14ac:dyDescent="0.25">
      <c r="A3" s="4"/>
      <c r="L3" s="14"/>
    </row>
    <row r="4" spans="1:18" ht="60" customHeight="1" x14ac:dyDescent="0.25">
      <c r="A4" s="51" t="s">
        <v>40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13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8" ht="53.25" customHeight="1" x14ac:dyDescent="0.25">
      <c r="A6" s="58" t="s">
        <v>0</v>
      </c>
      <c r="B6" s="54" t="s">
        <v>1</v>
      </c>
      <c r="C6" s="54" t="s">
        <v>2</v>
      </c>
      <c r="D6" s="54" t="s">
        <v>3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"/>
    </row>
    <row r="7" spans="1:18" ht="69" customHeight="1" x14ac:dyDescent="0.25">
      <c r="A7" s="58"/>
      <c r="B7" s="54"/>
      <c r="C7" s="54"/>
      <c r="D7" s="21" t="s">
        <v>4</v>
      </c>
      <c r="E7" s="22">
        <v>2014</v>
      </c>
      <c r="F7" s="22">
        <v>2015</v>
      </c>
      <c r="G7" s="22">
        <v>2016</v>
      </c>
      <c r="H7" s="22">
        <v>2017</v>
      </c>
      <c r="I7" s="22">
        <v>2018</v>
      </c>
      <c r="J7" s="23">
        <v>2019</v>
      </c>
      <c r="K7" s="23">
        <v>2020</v>
      </c>
      <c r="L7" s="23">
        <v>2021</v>
      </c>
      <c r="M7" s="22">
        <v>2022</v>
      </c>
      <c r="N7" s="22">
        <v>2023</v>
      </c>
      <c r="O7" s="22">
        <v>2024</v>
      </c>
      <c r="P7" s="2"/>
    </row>
    <row r="8" spans="1:18" ht="28.5" customHeight="1" x14ac:dyDescent="0.25">
      <c r="A8" s="55" t="s">
        <v>5</v>
      </c>
      <c r="B8" s="55" t="s">
        <v>6</v>
      </c>
      <c r="C8" s="24" t="s">
        <v>7</v>
      </c>
      <c r="D8" s="25">
        <f t="shared" ref="D8:O8" si="0">SUM(D10:D20)</f>
        <v>3512780.7119999998</v>
      </c>
      <c r="E8" s="25">
        <f t="shared" si="0"/>
        <v>387289.2</v>
      </c>
      <c r="F8" s="25">
        <f t="shared" si="0"/>
        <v>197903.9</v>
      </c>
      <c r="G8" s="25">
        <f t="shared" si="0"/>
        <v>256024.7</v>
      </c>
      <c r="H8" s="25">
        <f t="shared" si="0"/>
        <v>190957.03000000006</v>
      </c>
      <c r="I8" s="25">
        <f t="shared" si="0"/>
        <v>304075.27999999997</v>
      </c>
      <c r="J8" s="26">
        <f>SUM(J10:J20)</f>
        <v>244433.772</v>
      </c>
      <c r="K8" s="26">
        <f>SUM(K10:K20)</f>
        <v>209635.91</v>
      </c>
      <c r="L8" s="26">
        <f t="shared" si="0"/>
        <v>487611</v>
      </c>
      <c r="M8" s="25">
        <f t="shared" si="0"/>
        <v>533295.71</v>
      </c>
      <c r="N8" s="25">
        <f t="shared" si="0"/>
        <v>346425.70999999996</v>
      </c>
      <c r="O8" s="25">
        <f t="shared" si="0"/>
        <v>355128.5</v>
      </c>
      <c r="P8" s="1"/>
    </row>
    <row r="9" spans="1:18" ht="22.5" customHeight="1" x14ac:dyDescent="0.25">
      <c r="A9" s="55"/>
      <c r="B9" s="55"/>
      <c r="C9" s="27" t="s">
        <v>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"/>
    </row>
    <row r="10" spans="1:18" ht="35.25" customHeight="1" x14ac:dyDescent="0.25">
      <c r="A10" s="55"/>
      <c r="B10" s="55"/>
      <c r="C10" s="28" t="s">
        <v>9</v>
      </c>
      <c r="D10" s="29">
        <f>D26+D35+D41+D44</f>
        <v>2029785.7519999999</v>
      </c>
      <c r="E10" s="29">
        <f>E26+E35+E41+E44</f>
        <v>250899</v>
      </c>
      <c r="F10" s="29">
        <f t="shared" ref="F10:O10" si="1">F26+F35+F41+F44</f>
        <v>160934</v>
      </c>
      <c r="G10" s="29">
        <f t="shared" si="1"/>
        <v>186598</v>
      </c>
      <c r="H10" s="29">
        <f t="shared" si="1"/>
        <v>133634.20000000001</v>
      </c>
      <c r="I10" s="29">
        <f t="shared" si="1"/>
        <v>229401.28</v>
      </c>
      <c r="J10" s="29">
        <f t="shared" si="1"/>
        <v>178947.272</v>
      </c>
      <c r="K10" s="29">
        <f t="shared" si="1"/>
        <v>176387</v>
      </c>
      <c r="L10" s="29">
        <f t="shared" si="1"/>
        <v>177365</v>
      </c>
      <c r="M10" s="29">
        <f t="shared" si="1"/>
        <v>224720</v>
      </c>
      <c r="N10" s="29">
        <f t="shared" si="1"/>
        <v>150800</v>
      </c>
      <c r="O10" s="29">
        <f t="shared" si="1"/>
        <v>160100</v>
      </c>
      <c r="P10" s="1"/>
      <c r="Q10" s="47">
        <f>SUM(E10:O10)</f>
        <v>2029785.7519999999</v>
      </c>
      <c r="R10" s="47">
        <f>D10-Q10</f>
        <v>0</v>
      </c>
    </row>
    <row r="11" spans="1:18" ht="35.25" customHeight="1" x14ac:dyDescent="0.25">
      <c r="A11" s="55"/>
      <c r="B11" s="55"/>
      <c r="C11" s="28" t="s">
        <v>44</v>
      </c>
      <c r="D11" s="29">
        <f t="shared" ref="D11:I11" si="2">D63</f>
        <v>4845</v>
      </c>
      <c r="E11" s="29">
        <f t="shared" si="2"/>
        <v>0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>J63</f>
        <v>4845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1"/>
      <c r="Q11" s="47">
        <f t="shared" ref="Q11:Q20" si="3">SUM(E11:O11)</f>
        <v>4845</v>
      </c>
      <c r="R11" s="47">
        <f t="shared" ref="R11:R20" si="4">D11-Q11</f>
        <v>0</v>
      </c>
    </row>
    <row r="12" spans="1:18" ht="42" customHeight="1" x14ac:dyDescent="0.25">
      <c r="A12" s="55"/>
      <c r="B12" s="55"/>
      <c r="C12" s="28" t="s">
        <v>10</v>
      </c>
      <c r="D12" s="29">
        <f>D38</f>
        <v>33547.199999999997</v>
      </c>
      <c r="E12" s="29">
        <f t="shared" ref="E12:O12" si="5">E38</f>
        <v>33547.199999999997</v>
      </c>
      <c r="F12" s="29">
        <f t="shared" si="5"/>
        <v>0</v>
      </c>
      <c r="G12" s="29">
        <f t="shared" si="5"/>
        <v>0</v>
      </c>
      <c r="H12" s="29">
        <f t="shared" si="5"/>
        <v>0</v>
      </c>
      <c r="I12" s="29">
        <f t="shared" si="5"/>
        <v>0</v>
      </c>
      <c r="J12" s="29">
        <f t="shared" si="5"/>
        <v>0</v>
      </c>
      <c r="K12" s="29">
        <f t="shared" si="5"/>
        <v>0</v>
      </c>
      <c r="L12" s="29">
        <f t="shared" si="5"/>
        <v>0</v>
      </c>
      <c r="M12" s="29">
        <f t="shared" si="5"/>
        <v>0</v>
      </c>
      <c r="N12" s="29">
        <f t="shared" si="5"/>
        <v>0</v>
      </c>
      <c r="O12" s="29">
        <f t="shared" si="5"/>
        <v>0</v>
      </c>
      <c r="P12" s="1"/>
      <c r="Q12" s="47">
        <f t="shared" si="3"/>
        <v>33547.199999999997</v>
      </c>
      <c r="R12" s="47">
        <f t="shared" si="4"/>
        <v>0</v>
      </c>
    </row>
    <row r="13" spans="1:18" ht="35.25" customHeight="1" x14ac:dyDescent="0.25">
      <c r="A13" s="55"/>
      <c r="B13" s="55"/>
      <c r="C13" s="28" t="s">
        <v>11</v>
      </c>
      <c r="D13" s="29">
        <f>D50+D53</f>
        <v>266042.8</v>
      </c>
      <c r="E13" s="29">
        <f t="shared" ref="E13:O13" si="6">E50+E53</f>
        <v>11000</v>
      </c>
      <c r="F13" s="29">
        <f t="shared" si="6"/>
        <v>12953.9</v>
      </c>
      <c r="G13" s="29">
        <f t="shared" si="6"/>
        <v>21544.7</v>
      </c>
      <c r="H13" s="29">
        <f t="shared" si="6"/>
        <v>26609</v>
      </c>
      <c r="I13" s="29">
        <f t="shared" si="6"/>
        <v>26245.1</v>
      </c>
      <c r="J13" s="29">
        <f t="shared" si="6"/>
        <v>25331.1</v>
      </c>
      <c r="K13" s="29">
        <f t="shared" si="6"/>
        <v>25085</v>
      </c>
      <c r="L13" s="29">
        <f t="shared" si="6"/>
        <v>25246</v>
      </c>
      <c r="M13" s="29">
        <f t="shared" si="6"/>
        <v>29605</v>
      </c>
      <c r="N13" s="29">
        <f t="shared" si="6"/>
        <v>30655</v>
      </c>
      <c r="O13" s="29">
        <f t="shared" si="6"/>
        <v>31768</v>
      </c>
      <c r="P13" s="1"/>
      <c r="Q13" s="47">
        <f t="shared" si="3"/>
        <v>266042.80000000005</v>
      </c>
      <c r="R13" s="47">
        <f t="shared" si="4"/>
        <v>0</v>
      </c>
    </row>
    <row r="14" spans="1:18" ht="34.5" customHeight="1" x14ac:dyDescent="0.25">
      <c r="A14" s="55"/>
      <c r="B14" s="55"/>
      <c r="C14" s="28" t="s">
        <v>12</v>
      </c>
      <c r="D14" s="29">
        <f>D23+D47+D62</f>
        <v>1071095.56</v>
      </c>
      <c r="E14" s="29">
        <f t="shared" ref="E14:O14" si="7">E23+E47+E62</f>
        <v>78420</v>
      </c>
      <c r="F14" s="29">
        <f t="shared" si="7"/>
        <v>1947</v>
      </c>
      <c r="G14" s="29">
        <f t="shared" si="7"/>
        <v>37546.5</v>
      </c>
      <c r="H14" s="29">
        <f t="shared" si="7"/>
        <v>19085.13</v>
      </c>
      <c r="I14" s="29">
        <f t="shared" si="7"/>
        <v>23766.1</v>
      </c>
      <c r="J14" s="29">
        <f t="shared" si="7"/>
        <v>9965</v>
      </c>
      <c r="K14" s="29">
        <f t="shared" si="7"/>
        <v>8163.91</v>
      </c>
      <c r="L14" s="29">
        <f t="shared" si="7"/>
        <v>285000</v>
      </c>
      <c r="M14" s="29">
        <f t="shared" si="7"/>
        <v>278970.71000000002</v>
      </c>
      <c r="N14" s="29">
        <f t="shared" si="7"/>
        <v>164970.71</v>
      </c>
      <c r="O14" s="29">
        <f t="shared" si="7"/>
        <v>163260.5</v>
      </c>
      <c r="P14" s="1"/>
      <c r="Q14" s="47">
        <f t="shared" si="3"/>
        <v>1071095.56</v>
      </c>
      <c r="R14" s="47">
        <f t="shared" si="4"/>
        <v>0</v>
      </c>
    </row>
    <row r="15" spans="1:18" ht="35.25" customHeight="1" x14ac:dyDescent="0.25">
      <c r="A15" s="55"/>
      <c r="B15" s="55"/>
      <c r="C15" s="28" t="s">
        <v>13</v>
      </c>
      <c r="D15" s="29">
        <f>D27+D56</f>
        <v>22899.439999999999</v>
      </c>
      <c r="E15" s="29">
        <f t="shared" ref="E15:O15" si="8">E27+E56</f>
        <v>1608</v>
      </c>
      <c r="F15" s="29">
        <f t="shared" si="8"/>
        <v>5322</v>
      </c>
      <c r="G15" s="29">
        <f t="shared" si="8"/>
        <v>1144.0999999999999</v>
      </c>
      <c r="H15" s="29">
        <f t="shared" si="8"/>
        <v>2640.34</v>
      </c>
      <c r="I15" s="29">
        <f t="shared" si="8"/>
        <v>5390</v>
      </c>
      <c r="J15" s="29">
        <f t="shared" si="8"/>
        <v>6795</v>
      </c>
      <c r="K15" s="29">
        <f t="shared" si="8"/>
        <v>0</v>
      </c>
      <c r="L15" s="29">
        <f t="shared" si="8"/>
        <v>0</v>
      </c>
      <c r="M15" s="29">
        <f t="shared" si="8"/>
        <v>0</v>
      </c>
      <c r="N15" s="29">
        <f t="shared" si="8"/>
        <v>0</v>
      </c>
      <c r="O15" s="29">
        <f t="shared" si="8"/>
        <v>0</v>
      </c>
      <c r="P15" s="1"/>
      <c r="Q15" s="47">
        <f t="shared" si="3"/>
        <v>22899.440000000002</v>
      </c>
      <c r="R15" s="47">
        <f t="shared" si="4"/>
        <v>0</v>
      </c>
    </row>
    <row r="16" spans="1:18" ht="34.5" customHeight="1" x14ac:dyDescent="0.25">
      <c r="A16" s="55"/>
      <c r="B16" s="55"/>
      <c r="C16" s="28" t="s">
        <v>14</v>
      </c>
      <c r="D16" s="29">
        <f>D28+D57</f>
        <v>27045.48</v>
      </c>
      <c r="E16" s="29">
        <f t="shared" ref="E16:O16" si="9">E28+E57</f>
        <v>2769</v>
      </c>
      <c r="F16" s="29">
        <f t="shared" si="9"/>
        <v>5558</v>
      </c>
      <c r="G16" s="29">
        <f t="shared" si="9"/>
        <v>4268</v>
      </c>
      <c r="H16" s="29">
        <f t="shared" si="9"/>
        <v>1773.48</v>
      </c>
      <c r="I16" s="29">
        <f t="shared" si="9"/>
        <v>6147</v>
      </c>
      <c r="J16" s="29">
        <f t="shared" si="9"/>
        <v>6530</v>
      </c>
      <c r="K16" s="29">
        <f t="shared" si="9"/>
        <v>0</v>
      </c>
      <c r="L16" s="29">
        <f t="shared" si="9"/>
        <v>0</v>
      </c>
      <c r="M16" s="29">
        <f t="shared" si="9"/>
        <v>0</v>
      </c>
      <c r="N16" s="29">
        <f t="shared" si="9"/>
        <v>0</v>
      </c>
      <c r="O16" s="29">
        <f t="shared" si="9"/>
        <v>0</v>
      </c>
      <c r="P16" s="1"/>
      <c r="Q16" s="47">
        <f t="shared" si="3"/>
        <v>27045.48</v>
      </c>
      <c r="R16" s="47">
        <f t="shared" si="4"/>
        <v>0</v>
      </c>
    </row>
    <row r="17" spans="1:18" ht="28.5" customHeight="1" x14ac:dyDescent="0.25">
      <c r="A17" s="55"/>
      <c r="B17" s="55"/>
      <c r="C17" s="28" t="s">
        <v>15</v>
      </c>
      <c r="D17" s="29">
        <f t="shared" ref="D17" si="10">D29+D58</f>
        <v>14892.42</v>
      </c>
      <c r="E17" s="29">
        <f t="shared" ref="E17:O17" si="11">E29+E58</f>
        <v>4035</v>
      </c>
      <c r="F17" s="29">
        <f t="shared" si="11"/>
        <v>4054</v>
      </c>
      <c r="G17" s="29">
        <f t="shared" si="11"/>
        <v>1732</v>
      </c>
      <c r="H17" s="29">
        <f t="shared" si="11"/>
        <v>1166.42</v>
      </c>
      <c r="I17" s="29">
        <f t="shared" si="11"/>
        <v>2240</v>
      </c>
      <c r="J17" s="29">
        <f t="shared" si="11"/>
        <v>1665</v>
      </c>
      <c r="K17" s="29">
        <f t="shared" si="11"/>
        <v>0</v>
      </c>
      <c r="L17" s="29">
        <f t="shared" si="11"/>
        <v>0</v>
      </c>
      <c r="M17" s="29">
        <f t="shared" si="11"/>
        <v>0</v>
      </c>
      <c r="N17" s="29">
        <f t="shared" si="11"/>
        <v>0</v>
      </c>
      <c r="O17" s="29">
        <f t="shared" si="11"/>
        <v>0</v>
      </c>
      <c r="P17" s="1"/>
      <c r="Q17" s="47">
        <f t="shared" si="3"/>
        <v>14892.42</v>
      </c>
      <c r="R17" s="47">
        <f t="shared" si="4"/>
        <v>0</v>
      </c>
    </row>
    <row r="18" spans="1:18" ht="28.5" customHeight="1" x14ac:dyDescent="0.25">
      <c r="A18" s="55"/>
      <c r="B18" s="55"/>
      <c r="C18" s="28" t="s">
        <v>16</v>
      </c>
      <c r="D18" s="29">
        <f>D30+D59</f>
        <v>18942.300000000003</v>
      </c>
      <c r="E18" s="29">
        <f t="shared" ref="E18:O18" si="12">E30+E59</f>
        <v>1213</v>
      </c>
      <c r="F18" s="29">
        <f t="shared" si="12"/>
        <v>2908</v>
      </c>
      <c r="G18" s="29">
        <f t="shared" si="12"/>
        <v>1557.4</v>
      </c>
      <c r="H18" s="29">
        <f t="shared" si="12"/>
        <v>2320.7000000000003</v>
      </c>
      <c r="I18" s="29">
        <f t="shared" si="12"/>
        <v>6163.8</v>
      </c>
      <c r="J18" s="29">
        <f t="shared" si="12"/>
        <v>4779.3999999999996</v>
      </c>
      <c r="K18" s="29">
        <f t="shared" si="12"/>
        <v>0</v>
      </c>
      <c r="L18" s="29">
        <f t="shared" si="12"/>
        <v>0</v>
      </c>
      <c r="M18" s="29">
        <f t="shared" si="12"/>
        <v>0</v>
      </c>
      <c r="N18" s="29">
        <f t="shared" si="12"/>
        <v>0</v>
      </c>
      <c r="O18" s="29">
        <f t="shared" si="12"/>
        <v>0</v>
      </c>
      <c r="P18" s="1"/>
      <c r="Q18" s="47">
        <f t="shared" si="3"/>
        <v>18942.300000000003</v>
      </c>
      <c r="R18" s="47">
        <f t="shared" si="4"/>
        <v>0</v>
      </c>
    </row>
    <row r="19" spans="1:18" ht="28.5" customHeight="1" x14ac:dyDescent="0.25">
      <c r="A19" s="55"/>
      <c r="B19" s="55"/>
      <c r="C19" s="28" t="s">
        <v>17</v>
      </c>
      <c r="D19" s="29">
        <f t="shared" ref="D19" si="13">D31+D60</f>
        <v>18200.41</v>
      </c>
      <c r="E19" s="29">
        <f t="shared" ref="E19:O19" si="14">E31+E60</f>
        <v>3198</v>
      </c>
      <c r="F19" s="29">
        <f t="shared" si="14"/>
        <v>3179</v>
      </c>
      <c r="G19" s="29">
        <f t="shared" si="14"/>
        <v>1547</v>
      </c>
      <c r="H19" s="29">
        <f t="shared" si="14"/>
        <v>3727.41</v>
      </c>
      <c r="I19" s="29">
        <f t="shared" si="14"/>
        <v>2559</v>
      </c>
      <c r="J19" s="29">
        <f t="shared" si="14"/>
        <v>3990</v>
      </c>
      <c r="K19" s="29">
        <f t="shared" si="14"/>
        <v>0</v>
      </c>
      <c r="L19" s="29">
        <f t="shared" si="14"/>
        <v>0</v>
      </c>
      <c r="M19" s="29">
        <f t="shared" si="14"/>
        <v>0</v>
      </c>
      <c r="N19" s="29">
        <f t="shared" si="14"/>
        <v>0</v>
      </c>
      <c r="O19" s="29">
        <f t="shared" si="14"/>
        <v>0</v>
      </c>
      <c r="P19" s="1"/>
      <c r="Q19" s="47">
        <f t="shared" si="3"/>
        <v>18200.41</v>
      </c>
      <c r="R19" s="47">
        <f t="shared" si="4"/>
        <v>0</v>
      </c>
    </row>
    <row r="20" spans="1:18" ht="28.5" customHeight="1" x14ac:dyDescent="0.25">
      <c r="A20" s="55"/>
      <c r="B20" s="55"/>
      <c r="C20" s="28" t="s">
        <v>18</v>
      </c>
      <c r="D20" s="29">
        <f t="shared" ref="D20" si="15">D32+D61</f>
        <v>5484.35</v>
      </c>
      <c r="E20" s="29">
        <f t="shared" ref="E20:O20" si="16">E32+E61</f>
        <v>600</v>
      </c>
      <c r="F20" s="29">
        <f t="shared" si="16"/>
        <v>1048</v>
      </c>
      <c r="G20" s="29">
        <f t="shared" si="16"/>
        <v>87</v>
      </c>
      <c r="H20" s="29">
        <f t="shared" si="16"/>
        <v>0.35</v>
      </c>
      <c r="I20" s="29">
        <f t="shared" si="16"/>
        <v>2163</v>
      </c>
      <c r="J20" s="29">
        <f t="shared" si="16"/>
        <v>1586</v>
      </c>
      <c r="K20" s="29">
        <f t="shared" si="16"/>
        <v>0</v>
      </c>
      <c r="L20" s="29">
        <f t="shared" si="16"/>
        <v>0</v>
      </c>
      <c r="M20" s="29">
        <f t="shared" si="16"/>
        <v>0</v>
      </c>
      <c r="N20" s="29">
        <f t="shared" si="16"/>
        <v>0</v>
      </c>
      <c r="O20" s="29">
        <f t="shared" si="16"/>
        <v>0</v>
      </c>
      <c r="P20" s="1"/>
      <c r="Q20" s="47">
        <f t="shared" si="3"/>
        <v>5484.35</v>
      </c>
      <c r="R20" s="47">
        <f t="shared" si="4"/>
        <v>0</v>
      </c>
    </row>
    <row r="21" spans="1:18" s="5" customFormat="1" ht="20.25" customHeight="1" x14ac:dyDescent="0.25">
      <c r="A21" s="52" t="s">
        <v>19</v>
      </c>
      <c r="B21" s="52" t="s">
        <v>20</v>
      </c>
      <c r="C21" s="30" t="s">
        <v>7</v>
      </c>
      <c r="D21" s="31">
        <f>SUM(E21:O21)</f>
        <v>1003392.41</v>
      </c>
      <c r="E21" s="31">
        <v>78420</v>
      </c>
      <c r="F21" s="31">
        <f t="shared" ref="F21:O21" si="17">SUM(F23)</f>
        <v>1947</v>
      </c>
      <c r="G21" s="31">
        <f t="shared" si="17"/>
        <v>37546.5</v>
      </c>
      <c r="H21" s="31">
        <f t="shared" si="17"/>
        <v>17084</v>
      </c>
      <c r="I21" s="31">
        <f t="shared" si="17"/>
        <v>23766</v>
      </c>
      <c r="J21" s="31">
        <f t="shared" si="17"/>
        <v>9965</v>
      </c>
      <c r="K21" s="31">
        <f t="shared" si="17"/>
        <v>8163.91</v>
      </c>
      <c r="L21" s="31">
        <f t="shared" si="17"/>
        <v>285000</v>
      </c>
      <c r="M21" s="31">
        <f t="shared" si="17"/>
        <v>256500</v>
      </c>
      <c r="N21" s="31">
        <f t="shared" si="17"/>
        <v>142500</v>
      </c>
      <c r="O21" s="31">
        <f t="shared" si="17"/>
        <v>142500</v>
      </c>
      <c r="P21" s="6"/>
    </row>
    <row r="22" spans="1:18" s="5" customFormat="1" ht="22.5" customHeight="1" x14ac:dyDescent="0.25">
      <c r="A22" s="52"/>
      <c r="B22" s="52"/>
      <c r="C22" s="32" t="s">
        <v>8</v>
      </c>
      <c r="D22" s="31"/>
      <c r="E22" s="31"/>
      <c r="F22" s="31"/>
      <c r="G22" s="31"/>
      <c r="H22" s="33"/>
      <c r="I22" s="31"/>
      <c r="J22" s="31"/>
      <c r="K22" s="31"/>
      <c r="L22" s="31"/>
      <c r="M22" s="31"/>
      <c r="N22" s="31"/>
      <c r="O22" s="31"/>
      <c r="P22" s="7"/>
    </row>
    <row r="23" spans="1:18" s="5" customFormat="1" ht="31.5" customHeight="1" x14ac:dyDescent="0.25">
      <c r="A23" s="52"/>
      <c r="B23" s="52"/>
      <c r="C23" s="32" t="s">
        <v>12</v>
      </c>
      <c r="D23" s="33">
        <f>SUM(E23:O23)</f>
        <v>1003392.41</v>
      </c>
      <c r="E23" s="33">
        <v>78420</v>
      </c>
      <c r="F23" s="33">
        <v>1947</v>
      </c>
      <c r="G23" s="33">
        <v>37546.5</v>
      </c>
      <c r="H23" s="33">
        <v>17084</v>
      </c>
      <c r="I23" s="33">
        <v>23766</v>
      </c>
      <c r="J23" s="33">
        <v>9965</v>
      </c>
      <c r="K23" s="33">
        <v>8163.91</v>
      </c>
      <c r="L23" s="33">
        <v>285000</v>
      </c>
      <c r="M23" s="33">
        <v>256500</v>
      </c>
      <c r="N23" s="33">
        <v>142500</v>
      </c>
      <c r="O23" s="33">
        <v>142500</v>
      </c>
      <c r="P23" s="6"/>
    </row>
    <row r="24" spans="1:18" s="10" customFormat="1" ht="21.75" customHeight="1" x14ac:dyDescent="0.25">
      <c r="A24" s="53" t="s">
        <v>21</v>
      </c>
      <c r="B24" s="53" t="s">
        <v>22</v>
      </c>
      <c r="C24" s="34" t="s">
        <v>7</v>
      </c>
      <c r="D24" s="26">
        <f>SUM(E24:O24)</f>
        <v>141715</v>
      </c>
      <c r="E24" s="26">
        <f t="shared" ref="E24:J24" si="18">SUM(E26:E32)</f>
        <v>37613</v>
      </c>
      <c r="F24" s="35">
        <f t="shared" si="18"/>
        <v>32132</v>
      </c>
      <c r="G24" s="35">
        <f t="shared" si="18"/>
        <v>10335.5</v>
      </c>
      <c r="H24" s="35">
        <f t="shared" si="18"/>
        <v>11626.3</v>
      </c>
      <c r="I24" s="35">
        <f t="shared" si="18"/>
        <v>24662.799999999999</v>
      </c>
      <c r="J24" s="35">
        <f t="shared" si="18"/>
        <v>25345.4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9"/>
    </row>
    <row r="25" spans="1:18" s="10" customFormat="1" ht="18.75" customHeight="1" x14ac:dyDescent="0.25">
      <c r="A25" s="53"/>
      <c r="B25" s="53"/>
      <c r="C25" s="36" t="s">
        <v>8</v>
      </c>
      <c r="D25" s="26"/>
      <c r="E25" s="37"/>
      <c r="F25" s="37"/>
      <c r="G25" s="35"/>
      <c r="H25" s="38"/>
      <c r="I25" s="35"/>
      <c r="J25" s="35"/>
      <c r="K25" s="35"/>
      <c r="L25" s="35"/>
      <c r="M25" s="35"/>
      <c r="N25" s="35"/>
      <c r="O25" s="35"/>
      <c r="P25" s="9"/>
    </row>
    <row r="26" spans="1:18" s="10" customFormat="1" ht="30" customHeight="1" x14ac:dyDescent="0.25">
      <c r="A26" s="53"/>
      <c r="B26" s="53"/>
      <c r="C26" s="36" t="s">
        <v>9</v>
      </c>
      <c r="D26" s="49">
        <f t="shared" ref="D26:D32" si="19">SUM(E26:O26)</f>
        <v>34253</v>
      </c>
      <c r="E26" s="49">
        <v>24190</v>
      </c>
      <c r="F26" s="50">
        <v>10063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9"/>
    </row>
    <row r="27" spans="1:18" s="12" customFormat="1" ht="36" customHeight="1" x14ac:dyDescent="0.25">
      <c r="A27" s="53"/>
      <c r="B27" s="53"/>
      <c r="C27" s="32" t="s">
        <v>13</v>
      </c>
      <c r="D27" s="33">
        <f t="shared" si="19"/>
        <v>22899.1</v>
      </c>
      <c r="E27" s="33">
        <v>1608</v>
      </c>
      <c r="F27" s="40">
        <v>5322</v>
      </c>
      <c r="G27" s="40">
        <v>1144.0999999999999</v>
      </c>
      <c r="H27" s="40">
        <v>2640</v>
      </c>
      <c r="I27" s="40">
        <v>5390</v>
      </c>
      <c r="J27" s="40">
        <v>6795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11"/>
    </row>
    <row r="28" spans="1:18" s="10" customFormat="1" ht="33" customHeight="1" x14ac:dyDescent="0.25">
      <c r="A28" s="53"/>
      <c r="B28" s="53"/>
      <c r="C28" s="36" t="s">
        <v>14</v>
      </c>
      <c r="D28" s="29">
        <f t="shared" si="19"/>
        <v>27045</v>
      </c>
      <c r="E28" s="29">
        <v>2769</v>
      </c>
      <c r="F28" s="39">
        <v>5558</v>
      </c>
      <c r="G28" s="39">
        <v>4268</v>
      </c>
      <c r="H28" s="39">
        <v>1773</v>
      </c>
      <c r="I28" s="39">
        <v>6147</v>
      </c>
      <c r="J28" s="40">
        <v>6530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9"/>
    </row>
    <row r="29" spans="1:18" s="12" customFormat="1" ht="28.5" customHeight="1" x14ac:dyDescent="0.25">
      <c r="A29" s="53"/>
      <c r="B29" s="53"/>
      <c r="C29" s="32" t="s">
        <v>15</v>
      </c>
      <c r="D29" s="33">
        <f t="shared" si="19"/>
        <v>14892</v>
      </c>
      <c r="E29" s="33">
        <v>4035</v>
      </c>
      <c r="F29" s="40">
        <v>4054</v>
      </c>
      <c r="G29" s="40">
        <v>1732</v>
      </c>
      <c r="H29" s="40">
        <v>1166</v>
      </c>
      <c r="I29" s="40">
        <v>2240</v>
      </c>
      <c r="J29" s="40">
        <v>1665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11"/>
    </row>
    <row r="30" spans="1:18" s="12" customFormat="1" ht="27" customHeight="1" x14ac:dyDescent="0.25">
      <c r="A30" s="53"/>
      <c r="B30" s="53"/>
      <c r="C30" s="32" t="s">
        <v>16</v>
      </c>
      <c r="D30" s="33">
        <f t="shared" si="19"/>
        <v>18941.900000000001</v>
      </c>
      <c r="E30" s="33">
        <v>1213</v>
      </c>
      <c r="F30" s="40">
        <v>2908</v>
      </c>
      <c r="G30" s="40">
        <v>1557.4</v>
      </c>
      <c r="H30" s="40">
        <v>2320.3000000000002</v>
      </c>
      <c r="I30" s="40">
        <v>6163.8</v>
      </c>
      <c r="J30" s="40">
        <v>4779.3999999999996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11"/>
    </row>
    <row r="31" spans="1:18" s="12" customFormat="1" ht="24" customHeight="1" x14ac:dyDescent="0.25">
      <c r="A31" s="53"/>
      <c r="B31" s="53"/>
      <c r="C31" s="32" t="s">
        <v>17</v>
      </c>
      <c r="D31" s="33">
        <f t="shared" si="19"/>
        <v>18200</v>
      </c>
      <c r="E31" s="33">
        <v>3198</v>
      </c>
      <c r="F31" s="40">
        <v>3179</v>
      </c>
      <c r="G31" s="40">
        <v>1547</v>
      </c>
      <c r="H31" s="40">
        <v>3727</v>
      </c>
      <c r="I31" s="40">
        <v>2559</v>
      </c>
      <c r="J31" s="40">
        <v>3990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11"/>
    </row>
    <row r="32" spans="1:18" s="12" customFormat="1" ht="29.25" customHeight="1" x14ac:dyDescent="0.25">
      <c r="A32" s="53"/>
      <c r="B32" s="53"/>
      <c r="C32" s="32" t="s">
        <v>18</v>
      </c>
      <c r="D32" s="33">
        <f t="shared" si="19"/>
        <v>5484</v>
      </c>
      <c r="E32" s="33">
        <v>600</v>
      </c>
      <c r="F32" s="40">
        <v>1048</v>
      </c>
      <c r="G32" s="40">
        <v>87</v>
      </c>
      <c r="H32" s="40">
        <v>0</v>
      </c>
      <c r="I32" s="40">
        <v>2163</v>
      </c>
      <c r="J32" s="40">
        <v>1586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11"/>
    </row>
    <row r="33" spans="1:16" ht="26.25" customHeight="1" x14ac:dyDescent="0.25">
      <c r="A33" s="56" t="s">
        <v>23</v>
      </c>
      <c r="B33" s="56" t="s">
        <v>24</v>
      </c>
      <c r="C33" s="41" t="s">
        <v>7</v>
      </c>
      <c r="D33" s="26">
        <v>43935</v>
      </c>
      <c r="E33" s="26">
        <f>E35</f>
        <v>23936</v>
      </c>
      <c r="F33" s="26">
        <f t="shared" ref="F33:G33" si="20">F35</f>
        <v>1038</v>
      </c>
      <c r="G33" s="26">
        <f t="shared" si="20"/>
        <v>18961</v>
      </c>
      <c r="H33" s="26">
        <v>0</v>
      </c>
      <c r="I33" s="26">
        <v>0</v>
      </c>
      <c r="J33" s="31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"/>
    </row>
    <row r="34" spans="1:16" ht="23.25" customHeight="1" x14ac:dyDescent="0.25">
      <c r="A34" s="56"/>
      <c r="B34" s="56"/>
      <c r="C34" s="28" t="s">
        <v>8</v>
      </c>
      <c r="D34" s="26"/>
      <c r="E34" s="29"/>
      <c r="F34" s="29"/>
      <c r="G34" s="29"/>
      <c r="H34" s="29"/>
      <c r="I34" s="29"/>
      <c r="J34" s="33"/>
      <c r="K34" s="29"/>
      <c r="L34" s="29"/>
      <c r="M34" s="29"/>
      <c r="N34" s="29"/>
      <c r="O34" s="29"/>
      <c r="P34" s="1"/>
    </row>
    <row r="35" spans="1:16" ht="44.25" customHeight="1" x14ac:dyDescent="0.25">
      <c r="A35" s="56"/>
      <c r="B35" s="56"/>
      <c r="C35" s="28" t="s">
        <v>9</v>
      </c>
      <c r="D35" s="29">
        <v>43935</v>
      </c>
      <c r="E35" s="29">
        <v>23936</v>
      </c>
      <c r="F35" s="29">
        <v>1038</v>
      </c>
      <c r="G35" s="29">
        <v>18961</v>
      </c>
      <c r="H35" s="29">
        <v>0</v>
      </c>
      <c r="I35" s="29">
        <v>0</v>
      </c>
      <c r="J35" s="33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3"/>
    </row>
    <row r="36" spans="1:16" ht="27" customHeight="1" x14ac:dyDescent="0.25">
      <c r="A36" s="56" t="s">
        <v>25</v>
      </c>
      <c r="B36" s="56" t="s">
        <v>26</v>
      </c>
      <c r="C36" s="41" t="s">
        <v>7</v>
      </c>
      <c r="D36" s="35">
        <v>33547.199999999997</v>
      </c>
      <c r="E36" s="35">
        <v>33547.199999999997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1"/>
    </row>
    <row r="37" spans="1:16" ht="29.25" customHeight="1" x14ac:dyDescent="0.25">
      <c r="A37" s="56"/>
      <c r="B37" s="56"/>
      <c r="C37" s="28" t="s">
        <v>8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"/>
    </row>
    <row r="38" spans="1:16" ht="31.5" x14ac:dyDescent="0.25">
      <c r="A38" s="56"/>
      <c r="B38" s="56"/>
      <c r="C38" s="28" t="s">
        <v>10</v>
      </c>
      <c r="D38" s="39">
        <v>33547.199999999997</v>
      </c>
      <c r="E38" s="39">
        <v>33547.199999999997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1"/>
    </row>
    <row r="39" spans="1:16" s="10" customFormat="1" ht="32.25" customHeight="1" x14ac:dyDescent="0.25">
      <c r="A39" s="56" t="s">
        <v>27</v>
      </c>
      <c r="B39" s="56" t="s">
        <v>28</v>
      </c>
      <c r="C39" s="41" t="s">
        <v>7</v>
      </c>
      <c r="D39" s="26">
        <f>SUM(E39:O39)</f>
        <v>473751</v>
      </c>
      <c r="E39" s="26">
        <v>63222</v>
      </c>
      <c r="F39" s="26">
        <v>39669</v>
      </c>
      <c r="G39" s="26">
        <v>50638</v>
      </c>
      <c r="H39" s="26">
        <v>11865</v>
      </c>
      <c r="I39" s="26">
        <v>76391</v>
      </c>
      <c r="J39" s="26">
        <v>36966</v>
      </c>
      <c r="K39" s="26">
        <v>65000</v>
      </c>
      <c r="L39" s="26">
        <v>65000</v>
      </c>
      <c r="M39" s="26">
        <v>65000</v>
      </c>
      <c r="N39" s="26">
        <v>0</v>
      </c>
      <c r="O39" s="26">
        <v>0</v>
      </c>
      <c r="P39" s="9"/>
    </row>
    <row r="40" spans="1:16" s="10" customFormat="1" ht="21" customHeight="1" x14ac:dyDescent="0.25">
      <c r="A40" s="56"/>
      <c r="B40" s="56"/>
      <c r="C40" s="28" t="s">
        <v>8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"/>
    </row>
    <row r="41" spans="1:16" s="10" customFormat="1" ht="40.5" customHeight="1" x14ac:dyDescent="0.25">
      <c r="A41" s="56"/>
      <c r="B41" s="56"/>
      <c r="C41" s="28" t="s">
        <v>9</v>
      </c>
      <c r="D41" s="29">
        <f>SUM(E41:O41)</f>
        <v>473751</v>
      </c>
      <c r="E41" s="29">
        <v>63222</v>
      </c>
      <c r="F41" s="29">
        <v>39669</v>
      </c>
      <c r="G41" s="29">
        <v>50638</v>
      </c>
      <c r="H41" s="29">
        <v>11865</v>
      </c>
      <c r="I41" s="29">
        <v>76391</v>
      </c>
      <c r="J41" s="29">
        <v>36966</v>
      </c>
      <c r="K41" s="29">
        <v>65000</v>
      </c>
      <c r="L41" s="29">
        <v>65000</v>
      </c>
      <c r="M41" s="29">
        <v>65000</v>
      </c>
      <c r="N41" s="29">
        <v>0</v>
      </c>
      <c r="O41" s="29">
        <v>0</v>
      </c>
      <c r="P41" s="9"/>
    </row>
    <row r="42" spans="1:16" ht="29.25" customHeight="1" x14ac:dyDescent="0.25">
      <c r="A42" s="56" t="s">
        <v>29</v>
      </c>
      <c r="B42" s="56" t="s">
        <v>30</v>
      </c>
      <c r="C42" s="41" t="s">
        <v>7</v>
      </c>
      <c r="D42" s="26">
        <f>SUM(E42:O42)</f>
        <v>1477846.7519999999</v>
      </c>
      <c r="E42" s="26">
        <f>E44</f>
        <v>139551</v>
      </c>
      <c r="F42" s="26">
        <f t="shared" ref="F42:O42" si="21">F44</f>
        <v>110164</v>
      </c>
      <c r="G42" s="26">
        <f t="shared" si="21"/>
        <v>116999</v>
      </c>
      <c r="H42" s="26">
        <f t="shared" si="21"/>
        <v>121769.2</v>
      </c>
      <c r="I42" s="26">
        <f t="shared" si="21"/>
        <v>153010.28</v>
      </c>
      <c r="J42" s="26">
        <f t="shared" si="21"/>
        <v>141981.272</v>
      </c>
      <c r="K42" s="26">
        <f t="shared" si="21"/>
        <v>111387</v>
      </c>
      <c r="L42" s="26">
        <f t="shared" si="21"/>
        <v>112365</v>
      </c>
      <c r="M42" s="26">
        <f t="shared" si="21"/>
        <v>159720</v>
      </c>
      <c r="N42" s="26">
        <f t="shared" si="21"/>
        <v>150800</v>
      </c>
      <c r="O42" s="26">
        <f t="shared" si="21"/>
        <v>160100</v>
      </c>
      <c r="P42" s="1"/>
    </row>
    <row r="43" spans="1:16" ht="22.5" customHeight="1" x14ac:dyDescent="0.25">
      <c r="A43" s="56"/>
      <c r="B43" s="56"/>
      <c r="C43" s="28" t="s">
        <v>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"/>
    </row>
    <row r="44" spans="1:16" ht="39.75" customHeight="1" x14ac:dyDescent="0.25">
      <c r="A44" s="56"/>
      <c r="B44" s="56"/>
      <c r="C44" s="28" t="s">
        <v>9</v>
      </c>
      <c r="D44" s="29">
        <f>SUM(E44:O44)</f>
        <v>1477846.7519999999</v>
      </c>
      <c r="E44" s="29">
        <v>139551</v>
      </c>
      <c r="F44" s="29">
        <v>110164</v>
      </c>
      <c r="G44" s="29">
        <v>116999</v>
      </c>
      <c r="H44" s="29">
        <v>121769.2</v>
      </c>
      <c r="I44" s="29">
        <v>153010.28</v>
      </c>
      <c r="J44" s="29">
        <v>141981.272</v>
      </c>
      <c r="K44" s="29">
        <v>111387</v>
      </c>
      <c r="L44" s="29">
        <v>112365</v>
      </c>
      <c r="M44" s="29">
        <v>159720</v>
      </c>
      <c r="N44" s="29">
        <v>150800</v>
      </c>
      <c r="O44" s="29">
        <v>160100</v>
      </c>
      <c r="P44" s="1"/>
    </row>
    <row r="45" spans="1:16" ht="21" customHeight="1" x14ac:dyDescent="0.25">
      <c r="A45" s="56" t="s">
        <v>31</v>
      </c>
      <c r="B45" s="56" t="s">
        <v>41</v>
      </c>
      <c r="C45" s="41" t="s">
        <v>7</v>
      </c>
      <c r="D45" s="26">
        <f>SUM(E45:O45)</f>
        <v>65701.919999999998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22470.71</v>
      </c>
      <c r="N45" s="26">
        <v>22470.71</v>
      </c>
      <c r="O45" s="26">
        <v>20760.5</v>
      </c>
      <c r="P45" s="15"/>
    </row>
    <row r="46" spans="1:16" ht="21.75" customHeight="1" x14ac:dyDescent="0.25">
      <c r="A46" s="56"/>
      <c r="B46" s="56"/>
      <c r="C46" s="28" t="s">
        <v>8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"/>
    </row>
    <row r="47" spans="1:16" ht="54" customHeight="1" x14ac:dyDescent="0.25">
      <c r="A47" s="56"/>
      <c r="B47" s="56"/>
      <c r="C47" s="28" t="s">
        <v>12</v>
      </c>
      <c r="D47" s="29">
        <f>SUM(E47:O47)</f>
        <v>65701.919999999998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22470.71</v>
      </c>
      <c r="N47" s="29">
        <v>22470.71</v>
      </c>
      <c r="O47" s="29">
        <v>20760.5</v>
      </c>
      <c r="P47" s="1"/>
    </row>
    <row r="48" spans="1:16" s="10" customFormat="1" ht="22.5" customHeight="1" x14ac:dyDescent="0.25">
      <c r="A48" s="56" t="s">
        <v>32</v>
      </c>
      <c r="B48" s="56" t="s">
        <v>33</v>
      </c>
      <c r="C48" s="41" t="s">
        <v>7</v>
      </c>
      <c r="D48" s="26">
        <f>SUM(E48:O48)</f>
        <v>42245.7</v>
      </c>
      <c r="E48" s="26">
        <f>E50</f>
        <v>5000</v>
      </c>
      <c r="F48" s="26">
        <f t="shared" ref="F48:O48" si="22">F50</f>
        <v>3951</v>
      </c>
      <c r="G48" s="26">
        <f t="shared" si="22"/>
        <v>4988.7</v>
      </c>
      <c r="H48" s="26">
        <f t="shared" si="22"/>
        <v>2893</v>
      </c>
      <c r="I48" s="26">
        <f t="shared" si="22"/>
        <v>4105</v>
      </c>
      <c r="J48" s="26">
        <f t="shared" si="22"/>
        <v>2840</v>
      </c>
      <c r="K48" s="26">
        <f t="shared" si="22"/>
        <v>2900</v>
      </c>
      <c r="L48" s="26">
        <f t="shared" si="22"/>
        <v>2900</v>
      </c>
      <c r="M48" s="26">
        <f t="shared" si="22"/>
        <v>3828</v>
      </c>
      <c r="N48" s="26">
        <f t="shared" si="22"/>
        <v>4210</v>
      </c>
      <c r="O48" s="26">
        <f t="shared" si="22"/>
        <v>4630</v>
      </c>
      <c r="P48" s="9"/>
    </row>
    <row r="49" spans="1:16" s="10" customFormat="1" ht="24" customHeight="1" x14ac:dyDescent="0.25">
      <c r="A49" s="56"/>
      <c r="B49" s="56"/>
      <c r="C49" s="28" t="s">
        <v>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"/>
    </row>
    <row r="50" spans="1:16" s="10" customFormat="1" ht="31.5" x14ac:dyDescent="0.25">
      <c r="A50" s="56"/>
      <c r="B50" s="56"/>
      <c r="C50" s="28" t="s">
        <v>34</v>
      </c>
      <c r="D50" s="29">
        <f>SUM(E50:O50)</f>
        <v>42245.7</v>
      </c>
      <c r="E50" s="29">
        <v>5000</v>
      </c>
      <c r="F50" s="29">
        <v>3951</v>
      </c>
      <c r="G50" s="29">
        <v>4988.7</v>
      </c>
      <c r="H50" s="29">
        <v>2893</v>
      </c>
      <c r="I50" s="29">
        <v>4105</v>
      </c>
      <c r="J50" s="29">
        <v>2840</v>
      </c>
      <c r="K50" s="29">
        <v>2900</v>
      </c>
      <c r="L50" s="29">
        <v>2900</v>
      </c>
      <c r="M50" s="29">
        <v>3828</v>
      </c>
      <c r="N50" s="29">
        <v>4210</v>
      </c>
      <c r="O50" s="29">
        <v>4630</v>
      </c>
      <c r="P50" s="9"/>
    </row>
    <row r="51" spans="1:16" s="10" customFormat="1" ht="15.75" x14ac:dyDescent="0.25">
      <c r="A51" s="56" t="s">
        <v>35</v>
      </c>
      <c r="B51" s="56" t="s">
        <v>36</v>
      </c>
      <c r="C51" s="41" t="s">
        <v>7</v>
      </c>
      <c r="D51" s="26">
        <f>SUM(E51:O51)</f>
        <v>223797.1</v>
      </c>
      <c r="E51" s="26">
        <f>E53</f>
        <v>6000</v>
      </c>
      <c r="F51" s="26">
        <f t="shared" ref="F51:O51" si="23">F53</f>
        <v>9002.9</v>
      </c>
      <c r="G51" s="26">
        <f t="shared" si="23"/>
        <v>16556</v>
      </c>
      <c r="H51" s="26">
        <f t="shared" si="23"/>
        <v>23716</v>
      </c>
      <c r="I51" s="26">
        <f t="shared" si="23"/>
        <v>22140.1</v>
      </c>
      <c r="J51" s="26">
        <f t="shared" si="23"/>
        <v>22491.1</v>
      </c>
      <c r="K51" s="26">
        <f t="shared" si="23"/>
        <v>22185</v>
      </c>
      <c r="L51" s="26">
        <f t="shared" si="23"/>
        <v>22346</v>
      </c>
      <c r="M51" s="26">
        <f t="shared" si="23"/>
        <v>25777</v>
      </c>
      <c r="N51" s="26">
        <f t="shared" si="23"/>
        <v>26445</v>
      </c>
      <c r="O51" s="26">
        <f t="shared" si="23"/>
        <v>27138</v>
      </c>
      <c r="P51" s="9"/>
    </row>
    <row r="52" spans="1:16" s="10" customFormat="1" ht="15.75" x14ac:dyDescent="0.25">
      <c r="A52" s="56"/>
      <c r="B52" s="56"/>
      <c r="C52" s="28" t="s">
        <v>8</v>
      </c>
      <c r="D52" s="26"/>
      <c r="E52" s="29"/>
      <c r="F52" s="29"/>
      <c r="G52" s="29"/>
      <c r="H52" s="26"/>
      <c r="I52" s="26"/>
      <c r="J52" s="26"/>
      <c r="K52" s="26"/>
      <c r="L52" s="26"/>
      <c r="M52" s="26"/>
      <c r="N52" s="26"/>
      <c r="O52" s="26"/>
      <c r="P52" s="9"/>
    </row>
    <row r="53" spans="1:16" s="10" customFormat="1" ht="31.5" x14ac:dyDescent="0.25">
      <c r="A53" s="56"/>
      <c r="B53" s="56"/>
      <c r="C53" s="28" t="s">
        <v>11</v>
      </c>
      <c r="D53" s="29">
        <f>SUM(E53:O53)</f>
        <v>223797.1</v>
      </c>
      <c r="E53" s="29">
        <v>6000</v>
      </c>
      <c r="F53" s="29">
        <v>9002.9</v>
      </c>
      <c r="G53" s="29">
        <v>16556</v>
      </c>
      <c r="H53" s="29">
        <v>23716</v>
      </c>
      <c r="I53" s="29">
        <v>22140.1</v>
      </c>
      <c r="J53" s="29">
        <v>22491.1</v>
      </c>
      <c r="K53" s="29">
        <v>22185</v>
      </c>
      <c r="L53" s="29">
        <v>22346</v>
      </c>
      <c r="M53" s="29">
        <v>25777</v>
      </c>
      <c r="N53" s="29">
        <v>26445</v>
      </c>
      <c r="O53" s="29">
        <v>27138</v>
      </c>
      <c r="P53" s="13"/>
    </row>
    <row r="54" spans="1:16" ht="18.75" customHeight="1" x14ac:dyDescent="0.25">
      <c r="A54" s="55" t="s">
        <v>37</v>
      </c>
      <c r="B54" s="55" t="s">
        <v>38</v>
      </c>
      <c r="C54" s="24" t="s">
        <v>7</v>
      </c>
      <c r="D54" s="26">
        <f>SUM(E54:O54)</f>
        <v>2003.63</v>
      </c>
      <c r="E54" s="26">
        <v>0</v>
      </c>
      <c r="F54" s="26">
        <v>0</v>
      </c>
      <c r="G54" s="26">
        <v>0</v>
      </c>
      <c r="H54" s="26">
        <f>SUM(H56:H62)</f>
        <v>2003.5300000000002</v>
      </c>
      <c r="I54" s="26">
        <f>SUM(I56:I62)</f>
        <v>0.1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1"/>
    </row>
    <row r="55" spans="1:16" ht="26.25" customHeight="1" x14ac:dyDescent="0.25">
      <c r="A55" s="55"/>
      <c r="B55" s="55"/>
      <c r="C55" s="27" t="s">
        <v>8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"/>
    </row>
    <row r="56" spans="1:16" ht="37.5" customHeight="1" x14ac:dyDescent="0.25">
      <c r="A56" s="55"/>
      <c r="B56" s="55"/>
      <c r="C56" s="27" t="s">
        <v>13</v>
      </c>
      <c r="D56" s="29">
        <v>0.34</v>
      </c>
      <c r="E56" s="29">
        <v>0</v>
      </c>
      <c r="F56" s="29">
        <v>0</v>
      </c>
      <c r="G56" s="29">
        <v>0</v>
      </c>
      <c r="H56" s="29">
        <v>0.34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1"/>
    </row>
    <row r="57" spans="1:16" ht="38.25" customHeight="1" x14ac:dyDescent="0.25">
      <c r="A57" s="55"/>
      <c r="B57" s="55"/>
      <c r="C57" s="27" t="s">
        <v>14</v>
      </c>
      <c r="D57" s="29">
        <v>0.48</v>
      </c>
      <c r="E57" s="29">
        <v>0</v>
      </c>
      <c r="F57" s="29">
        <v>0</v>
      </c>
      <c r="G57" s="29">
        <v>0</v>
      </c>
      <c r="H57" s="29">
        <v>0.48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1"/>
    </row>
    <row r="58" spans="1:16" ht="33" customHeight="1" x14ac:dyDescent="0.25">
      <c r="A58" s="55"/>
      <c r="B58" s="55"/>
      <c r="C58" s="27" t="s">
        <v>15</v>
      </c>
      <c r="D58" s="29">
        <v>0.42</v>
      </c>
      <c r="E58" s="29">
        <v>0</v>
      </c>
      <c r="F58" s="29">
        <v>0</v>
      </c>
      <c r="G58" s="29">
        <v>0</v>
      </c>
      <c r="H58" s="29">
        <v>0.42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1"/>
    </row>
    <row r="59" spans="1:16" ht="27.75" customHeight="1" x14ac:dyDescent="0.25">
      <c r="A59" s="55"/>
      <c r="B59" s="55"/>
      <c r="C59" s="27" t="s">
        <v>16</v>
      </c>
      <c r="D59" s="29">
        <v>0.4</v>
      </c>
      <c r="E59" s="29">
        <v>0</v>
      </c>
      <c r="F59" s="29">
        <v>0</v>
      </c>
      <c r="G59" s="29">
        <v>0</v>
      </c>
      <c r="H59" s="29">
        <v>0.4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1"/>
    </row>
    <row r="60" spans="1:16" ht="27.75" customHeight="1" x14ac:dyDescent="0.25">
      <c r="A60" s="55"/>
      <c r="B60" s="55"/>
      <c r="C60" s="27" t="s">
        <v>17</v>
      </c>
      <c r="D60" s="29">
        <v>0.41</v>
      </c>
      <c r="E60" s="29">
        <v>0</v>
      </c>
      <c r="F60" s="29">
        <v>0</v>
      </c>
      <c r="G60" s="29">
        <v>0</v>
      </c>
      <c r="H60" s="29">
        <v>0.41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1"/>
    </row>
    <row r="61" spans="1:16" ht="27.75" customHeight="1" x14ac:dyDescent="0.25">
      <c r="A61" s="55"/>
      <c r="B61" s="55"/>
      <c r="C61" s="27" t="s">
        <v>18</v>
      </c>
      <c r="D61" s="29">
        <v>0.35</v>
      </c>
      <c r="E61" s="29">
        <v>0</v>
      </c>
      <c r="F61" s="29">
        <v>0</v>
      </c>
      <c r="G61" s="29">
        <v>0</v>
      </c>
      <c r="H61" s="29">
        <v>0.35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1"/>
    </row>
    <row r="62" spans="1:16" ht="32.25" customHeight="1" x14ac:dyDescent="0.25">
      <c r="A62" s="55"/>
      <c r="B62" s="55"/>
      <c r="C62" s="27" t="s">
        <v>39</v>
      </c>
      <c r="D62" s="29">
        <f>SUM(E62:O62)</f>
        <v>2001.23</v>
      </c>
      <c r="E62" s="29">
        <v>0</v>
      </c>
      <c r="F62" s="29">
        <v>0</v>
      </c>
      <c r="G62" s="29">
        <v>0</v>
      </c>
      <c r="H62" s="29">
        <v>2001.13</v>
      </c>
      <c r="I62" s="29">
        <v>0.1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1"/>
    </row>
    <row r="63" spans="1:16" ht="24" customHeight="1" x14ac:dyDescent="0.25">
      <c r="A63" s="57" t="s">
        <v>43</v>
      </c>
      <c r="B63" s="57" t="s">
        <v>45</v>
      </c>
      <c r="C63" s="43" t="s">
        <v>7</v>
      </c>
      <c r="D63" s="44">
        <f>SUM(D64:D65)</f>
        <v>4845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f>SUM(J65)</f>
        <v>4845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</row>
    <row r="64" spans="1:16" ht="21.75" customHeight="1" x14ac:dyDescent="0.25">
      <c r="A64" s="57"/>
      <c r="B64" s="57"/>
      <c r="C64" s="45" t="s">
        <v>8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31.5" x14ac:dyDescent="0.25">
      <c r="A65" s="57"/>
      <c r="B65" s="57"/>
      <c r="C65" s="45" t="s">
        <v>44</v>
      </c>
      <c r="D65" s="48">
        <f>SUM(E65:O65)</f>
        <v>4845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4845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</row>
    <row r="66" spans="1:15" ht="82.5" customHeight="1" x14ac:dyDescent="0.4">
      <c r="A66" s="59" t="s">
        <v>46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15" customHeight="1" x14ac:dyDescent="0.3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</sheetData>
  <mergeCells count="31">
    <mergeCell ref="A33:A35"/>
    <mergeCell ref="B33:B35"/>
    <mergeCell ref="B39:B41"/>
    <mergeCell ref="A42:A44"/>
    <mergeCell ref="B42:B44"/>
    <mergeCell ref="A36:A38"/>
    <mergeCell ref="B36:B38"/>
    <mergeCell ref="A39:A41"/>
    <mergeCell ref="A66:O66"/>
    <mergeCell ref="B48:B50"/>
    <mergeCell ref="A51:A53"/>
    <mergeCell ref="A54:A62"/>
    <mergeCell ref="B54:B62"/>
    <mergeCell ref="B51:B53"/>
    <mergeCell ref="A45:A47"/>
    <mergeCell ref="A63:A65"/>
    <mergeCell ref="B63:B65"/>
    <mergeCell ref="A48:A50"/>
    <mergeCell ref="B45:B47"/>
    <mergeCell ref="I2:O2"/>
    <mergeCell ref="A21:A23"/>
    <mergeCell ref="B21:B23"/>
    <mergeCell ref="A24:A32"/>
    <mergeCell ref="B24:B32"/>
    <mergeCell ref="A4:O4"/>
    <mergeCell ref="D6:O6"/>
    <mergeCell ref="A8:A20"/>
    <mergeCell ref="B8:B20"/>
    <mergeCell ref="A6:A7"/>
    <mergeCell ref="B6:B7"/>
    <mergeCell ref="C6:C7"/>
  </mergeCells>
  <pageMargins left="0.51181102362204722" right="0.31496062992125984" top="1.2598425196850394" bottom="0.55118110236220474" header="0" footer="0"/>
  <pageSetup paperSize="9" scale="61" fitToHeight="0" orientation="landscape" r:id="rId1"/>
  <rowBreaks count="2" manualBreakCount="2">
    <brk id="41" max="14" man="1"/>
    <brk id="6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Лист2</vt:lpstr>
      <vt:lpstr>Лист3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2019-12-04T06:10:14Z</cp:lastPrinted>
  <dcterms:created xsi:type="dcterms:W3CDTF">2019-06-13T08:05:17Z</dcterms:created>
  <dcterms:modified xsi:type="dcterms:W3CDTF">2019-12-04T06:31:48Z</dcterms:modified>
</cp:coreProperties>
</file>