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showSheetTabs="0" xWindow="0" yWindow="0" windowWidth="9300" windowHeight="4755" tabRatio="0"/>
  </bookViews>
  <sheets>
    <sheet name="Sheet1" sheetId="1" r:id="rId1"/>
  </sheets>
  <calcPr calcId="124519" refMode="R1C1"/>
</workbook>
</file>

<file path=xl/calcChain.xml><?xml version="1.0" encoding="utf-8"?>
<calcChain xmlns="http://schemas.openxmlformats.org/spreadsheetml/2006/main">
  <c r="D31" i="1"/>
  <c r="E31"/>
  <c r="F31"/>
  <c r="G31"/>
  <c r="H31"/>
  <c r="I31"/>
  <c r="J31"/>
  <c r="K31"/>
  <c r="L31"/>
  <c r="M31"/>
  <c r="N31"/>
  <c r="C31"/>
  <c r="O31"/>
  <c r="O34"/>
  <c r="C34"/>
  <c r="O33"/>
  <c r="O16"/>
  <c r="O17"/>
  <c r="O18"/>
  <c r="O15"/>
  <c r="D14"/>
  <c r="D13" s="1"/>
  <c r="D48" s="1"/>
  <c r="E14"/>
  <c r="F14"/>
  <c r="F13" s="1"/>
  <c r="F48" s="1"/>
  <c r="G14"/>
  <c r="H14"/>
  <c r="H13" s="1"/>
  <c r="H48" s="1"/>
  <c r="I14"/>
  <c r="J14"/>
  <c r="J13" s="1"/>
  <c r="J48" s="1"/>
  <c r="K14"/>
  <c r="L14"/>
  <c r="L13" s="1"/>
  <c r="L48" s="1"/>
  <c r="M14"/>
  <c r="N14"/>
  <c r="N13" s="1"/>
  <c r="N48" s="1"/>
  <c r="C14"/>
  <c r="M13" l="1"/>
  <c r="M48" s="1"/>
  <c r="K13"/>
  <c r="K48" s="1"/>
  <c r="I13"/>
  <c r="I48" s="1"/>
  <c r="G13"/>
  <c r="G48" s="1"/>
  <c r="E13"/>
  <c r="E48" s="1"/>
  <c r="N34"/>
  <c r="M34"/>
  <c r="L34"/>
  <c r="K34"/>
  <c r="J34"/>
  <c r="I34"/>
  <c r="H34"/>
  <c r="G34"/>
  <c r="F34"/>
  <c r="E34"/>
  <c r="D34"/>
  <c r="C13"/>
  <c r="C48" s="1"/>
  <c r="O48" s="1"/>
  <c r="O14"/>
  <c r="O13" l="1"/>
</calcChain>
</file>

<file path=xl/sharedStrings.xml><?xml version="1.0" encoding="utf-8"?>
<sst xmlns="http://schemas.openxmlformats.org/spreadsheetml/2006/main" count="173" uniqueCount="139">
  <si>
    <t>ООО УК "Выбор"</t>
  </si>
  <si>
    <t>Отчет о движении денежных средств</t>
  </si>
  <si>
    <t>за период с 01 Января 2011 г. по 31 Декабря 2011 г.</t>
  </si>
  <si>
    <t>Задолженность перед ООО УК "Выбор" на начало года 0</t>
  </si>
  <si>
    <t>Пункт</t>
  </si>
  <si>
    <t>Движение денежных средств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</si>
  <si>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</si>
  <si>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</si>
  <si>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</si>
  <si>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</si>
  <si>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</si>
  <si>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</si>
  <si>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</si>
  <si>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</si>
  <si>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</si>
  <si>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</si>
  <si>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</si>
  <si>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</si>
  <si>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за период</t>
  </si>
  <si>
    <t>1.</t>
  </si>
  <si>
    <t>Доходы</t>
  </si>
  <si>
    <t>1.1</t>
  </si>
  <si>
    <t>Доходы от жилых помещений</t>
  </si>
  <si>
    <t xml:space="preserve"> </t>
  </si>
  <si>
    <t>1.1.1</t>
  </si>
  <si>
    <t>сод. и тек. рем.жилья</t>
  </si>
  <si>
    <t>1.1.2</t>
  </si>
  <si>
    <t>эл.эн.МОП</t>
  </si>
  <si>
    <t>1.2</t>
  </si>
  <si>
    <t>Доходы от нежилых помещений</t>
  </si>
  <si>
    <t>1.3</t>
  </si>
  <si>
    <t>Доходы прочие</t>
  </si>
  <si>
    <t>2.</t>
  </si>
  <si>
    <t>Расходы</t>
  </si>
  <si>
    <t>2.1</t>
  </si>
  <si>
    <t>Зарплата</t>
  </si>
  <si>
    <t>2.1.1</t>
  </si>
  <si>
    <t>АУП</t>
  </si>
  <si>
    <t>2.1.2</t>
  </si>
  <si>
    <t>Рабочие текущего ремонта</t>
  </si>
  <si>
    <t>2.1.3</t>
  </si>
  <si>
    <t>Младший обслуживающий персонал</t>
  </si>
  <si>
    <t>2.1.4</t>
  </si>
  <si>
    <t>Консьержки</t>
  </si>
  <si>
    <t>2.2</t>
  </si>
  <si>
    <t>Материальные расходы</t>
  </si>
  <si>
    <t>2.2.1</t>
  </si>
  <si>
    <t>Инвентарь</t>
  </si>
  <si>
    <t>2.2.2</t>
  </si>
  <si>
    <t>Спецодежда</t>
  </si>
  <si>
    <t>2.2.3</t>
  </si>
  <si>
    <t>Материалы</t>
  </si>
  <si>
    <t>2.2.4</t>
  </si>
  <si>
    <t>Инструмент</t>
  </si>
  <si>
    <t>2.2.5</t>
  </si>
  <si>
    <t>Оборудование</t>
  </si>
  <si>
    <t>Услуги сторонних организаций</t>
  </si>
  <si>
    <t>2.3.1</t>
  </si>
  <si>
    <t>Аварийное обслуживание</t>
  </si>
  <si>
    <t>2.3.2</t>
  </si>
  <si>
    <t>Обслуживание расчетного счета</t>
  </si>
  <si>
    <t>2.3.3</t>
  </si>
  <si>
    <t>Услуги МИВЦ г.Воронежа</t>
  </si>
  <si>
    <t>2.3.4</t>
  </si>
  <si>
    <t>Комиссионный сбор</t>
  </si>
  <si>
    <t>2.3.5</t>
  </si>
  <si>
    <t>Прочие услуги сторонних организаций</t>
  </si>
  <si>
    <t>2.4</t>
  </si>
  <si>
    <t>Налоги</t>
  </si>
  <si>
    <t>2.4.1</t>
  </si>
  <si>
    <t>УСН</t>
  </si>
  <si>
    <t>2.4.2</t>
  </si>
  <si>
    <t>ЕСН ПФ ОМС</t>
  </si>
  <si>
    <t>2.4.3</t>
  </si>
  <si>
    <t>2.5</t>
  </si>
  <si>
    <t>Цеховые расходы</t>
  </si>
  <si>
    <t>2.5.1</t>
  </si>
  <si>
    <t>Общехозяйственные расходы</t>
  </si>
  <si>
    <t>2.5.2</t>
  </si>
  <si>
    <t>Обучение персонала</t>
  </si>
  <si>
    <t>2.5.3</t>
  </si>
  <si>
    <t>Услуги связи</t>
  </si>
  <si>
    <t>2.6</t>
  </si>
  <si>
    <t>Прочие расходы</t>
  </si>
  <si>
    <t>2.6.1</t>
  </si>
  <si>
    <t>Оплата за вывоз ТБО</t>
  </si>
  <si>
    <t>2.6.2</t>
  </si>
  <si>
    <t>Оплата за лифт</t>
  </si>
  <si>
    <t>2.6.3</t>
  </si>
  <si>
    <t>Оплата электроэнергии МОП</t>
  </si>
  <si>
    <t>2.6.4</t>
  </si>
  <si>
    <t>Уличное освещение</t>
  </si>
  <si>
    <t>2.7</t>
  </si>
  <si>
    <t>Охрана</t>
  </si>
  <si>
    <t>2.7.1</t>
  </si>
  <si>
    <t>3</t>
  </si>
  <si>
    <t>Рентабельность</t>
  </si>
  <si>
    <t>4</t>
  </si>
  <si>
    <t>Сальдо</t>
  </si>
  <si>
    <t>29.03.11</t>
  </si>
  <si>
    <t>Установка фильтров ХВС</t>
  </si>
  <si>
    <t>15.04.11</t>
  </si>
  <si>
    <t>Замена резьбы сгона на системе отопления</t>
  </si>
  <si>
    <t>11.07.11</t>
  </si>
  <si>
    <t>Восстановление асфальтно-бетонного покрытия</t>
  </si>
  <si>
    <t>12.07.11</t>
  </si>
  <si>
    <t>Ремонт теплотрассы</t>
  </si>
  <si>
    <t>25.07.11</t>
  </si>
  <si>
    <t>Сварочные работы стояка отопления кв. № 131 д. № 119 по Моск</t>
  </si>
  <si>
    <t>27.07.11</t>
  </si>
  <si>
    <t>Замена трубы ХВС1 д. № 119 по Московскому пр-ту</t>
  </si>
  <si>
    <t>24.08.11</t>
  </si>
  <si>
    <t>Сварочные работы в подвале № 119 по Московский пр-т</t>
  </si>
  <si>
    <t>30.09.11</t>
  </si>
  <si>
    <t>Сварочные работы № 119 по Московский пр-т кв. 5,100</t>
  </si>
  <si>
    <t>02.11.11</t>
  </si>
  <si>
    <t>Снятие архивных данных</t>
  </si>
  <si>
    <t>20.12.11</t>
  </si>
  <si>
    <t>Ремонт канализационного трубопровода</t>
  </si>
  <si>
    <t>Использованные материалы</t>
  </si>
  <si>
    <t>28.02.11</t>
  </si>
  <si>
    <t>Вентиль ДУ 32</t>
  </si>
  <si>
    <t>31.03.11</t>
  </si>
  <si>
    <t>Фильтр</t>
  </si>
  <si>
    <t>Затвор Д100</t>
  </si>
  <si>
    <t>31.05.11</t>
  </si>
  <si>
    <t>Песок</t>
  </si>
  <si>
    <t>Газонокосилка husgvarna z54</t>
  </si>
  <si>
    <t>Люк</t>
  </si>
  <si>
    <t>30.06.11</t>
  </si>
  <si>
    <t>Песочница садовая</t>
  </si>
  <si>
    <t>Шланг</t>
  </si>
  <si>
    <t>31.08.11</t>
  </si>
  <si>
    <t>Выключатель автоматический</t>
  </si>
  <si>
    <t>Маты</t>
  </si>
  <si>
    <t>Исполнитель_______________/экономист Иванова О.В./</t>
  </si>
  <si>
    <t xml:space="preserve">по ж/д № 119 по Московскому пр-ту   (площадь дома - 10505,60) </t>
  </si>
  <si>
    <t>НДФЛ</t>
  </si>
  <si>
    <t xml:space="preserve">Задолженность перед ООО УК "Выбор" на конец года </t>
  </si>
</sst>
</file>

<file path=xl/styles.xml><?xml version="1.0" encoding="utf-8"?>
<styleSheet xmlns="http://schemas.openxmlformats.org/spreadsheetml/2006/main">
  <fonts count="4"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horizontal="left"/>
    </xf>
  </cellStyleXfs>
  <cellXfs count="26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2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right" vertical="center"/>
    </xf>
    <xf numFmtId="4" fontId="0" fillId="0" borderId="2" xfId="0" applyNumberFormat="1" applyFont="1" applyBorder="1" applyAlignment="1">
      <alignment horizontal="right" vertical="center"/>
    </xf>
    <xf numFmtId="2" fontId="0" fillId="0" borderId="2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2" fontId="0" fillId="0" borderId="0" xfId="0" applyNumberFormat="1" applyAlignment="1"/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4" fontId="0" fillId="0" borderId="4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2"/>
  <sheetViews>
    <sheetView tabSelected="1" topLeftCell="E35" workbookViewId="0">
      <selection sqref="A1:O49"/>
    </sheetView>
  </sheetViews>
  <sheetFormatPr defaultRowHeight="11.25"/>
  <cols>
    <col min="1" max="1" width="10.33203125" customWidth="1"/>
    <col min="2" max="2" width="34.5" customWidth="1"/>
    <col min="3" max="3" width="11.83203125" bestFit="1" customWidth="1"/>
    <col min="4" max="4" width="10.83203125" bestFit="1" customWidth="1"/>
    <col min="5" max="8" width="10.1640625" bestFit="1" customWidth="1"/>
    <col min="9" max="9" width="10.83203125" bestFit="1" customWidth="1"/>
    <col min="10" max="14" width="10.1640625" bestFit="1" customWidth="1"/>
    <col min="15" max="15" width="12.1640625" customWidth="1"/>
    <col min="16" max="256" width="10.33203125" customWidth="1"/>
  </cols>
  <sheetData>
    <row r="1" spans="1:15" ht="15" customHeight="1">
      <c r="A1" s="5"/>
      <c r="B1" s="6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>
      <c r="A2" s="7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>
      <c r="A3" s="18" t="s">
        <v>2</v>
      </c>
      <c r="B3" s="18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1.25" customHeight="1">
      <c r="A4" s="19" t="s">
        <v>136</v>
      </c>
      <c r="B4" s="19"/>
      <c r="C4" s="19"/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2" thickBot="1">
      <c r="A5" s="20" t="s">
        <v>3</v>
      </c>
      <c r="B5" s="20"/>
      <c r="C5" s="20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23.25" thickBot="1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  <c r="K6" s="9" t="s">
        <v>14</v>
      </c>
      <c r="L6" s="9" t="s">
        <v>15</v>
      </c>
      <c r="M6" s="9" t="s">
        <v>16</v>
      </c>
      <c r="N6" s="9" t="s">
        <v>17</v>
      </c>
      <c r="O6" s="9" t="s">
        <v>18</v>
      </c>
    </row>
    <row r="7" spans="1:15">
      <c r="A7" s="10" t="s">
        <v>19</v>
      </c>
      <c r="B7" s="10" t="s">
        <v>20</v>
      </c>
      <c r="C7" s="11">
        <v>266.67</v>
      </c>
      <c r="D7" s="12">
        <v>92140.08</v>
      </c>
      <c r="E7" s="12">
        <v>108425.7</v>
      </c>
      <c r="F7" s="12">
        <v>137890.53</v>
      </c>
      <c r="G7" s="12">
        <v>124040.03</v>
      </c>
      <c r="H7" s="12">
        <v>125119.55</v>
      </c>
      <c r="I7" s="12">
        <v>110114.8</v>
      </c>
      <c r="J7" s="12">
        <v>116882.18</v>
      </c>
      <c r="K7" s="12">
        <v>105156.58</v>
      </c>
      <c r="L7" s="12">
        <v>115520.89</v>
      </c>
      <c r="M7" s="12">
        <v>116410.32</v>
      </c>
      <c r="N7" s="12">
        <v>109464.59</v>
      </c>
      <c r="O7" s="12">
        <v>1261431.92</v>
      </c>
    </row>
    <row r="8" spans="1:15">
      <c r="A8" s="10" t="s">
        <v>21</v>
      </c>
      <c r="B8" s="10" t="s">
        <v>22</v>
      </c>
      <c r="C8" s="13" t="s">
        <v>23</v>
      </c>
      <c r="D8" s="12">
        <v>92140.08</v>
      </c>
      <c r="E8" s="12">
        <v>108425.7</v>
      </c>
      <c r="F8" s="12">
        <v>137890.53</v>
      </c>
      <c r="G8" s="12">
        <v>124040.03</v>
      </c>
      <c r="H8" s="12">
        <v>115937.91</v>
      </c>
      <c r="I8" s="12">
        <v>107019.35</v>
      </c>
      <c r="J8" s="12">
        <v>116882.18</v>
      </c>
      <c r="K8" s="12">
        <v>105156.58</v>
      </c>
      <c r="L8" s="12">
        <v>115520.89</v>
      </c>
      <c r="M8" s="12">
        <v>112541.01</v>
      </c>
      <c r="N8" s="12">
        <v>109464.59</v>
      </c>
      <c r="O8" s="12">
        <v>1245018.8500000001</v>
      </c>
    </row>
    <row r="9" spans="1:15">
      <c r="A9" s="14" t="s">
        <v>24</v>
      </c>
      <c r="B9" s="14" t="s">
        <v>25</v>
      </c>
      <c r="C9" s="15" t="s">
        <v>23</v>
      </c>
      <c r="D9" s="16">
        <v>82793.98</v>
      </c>
      <c r="E9" s="16">
        <v>97916.18</v>
      </c>
      <c r="F9" s="16">
        <v>125068.5</v>
      </c>
      <c r="G9" s="16">
        <v>112173.56</v>
      </c>
      <c r="H9" s="16">
        <v>111644.04</v>
      </c>
      <c r="I9" s="16">
        <v>105686.53</v>
      </c>
      <c r="J9" s="16">
        <v>115475.31</v>
      </c>
      <c r="K9" s="16">
        <v>104243.14</v>
      </c>
      <c r="L9" s="16">
        <v>114322.57</v>
      </c>
      <c r="M9" s="16">
        <v>111394.42</v>
      </c>
      <c r="N9" s="16">
        <v>107297.4</v>
      </c>
      <c r="O9" s="16">
        <v>1188015.6299999999</v>
      </c>
    </row>
    <row r="10" spans="1:15">
      <c r="A10" s="14" t="s">
        <v>26</v>
      </c>
      <c r="B10" s="14" t="s">
        <v>27</v>
      </c>
      <c r="C10" s="15" t="s">
        <v>23</v>
      </c>
      <c r="D10" s="16">
        <v>9346.1</v>
      </c>
      <c r="E10" s="16">
        <v>10509.52</v>
      </c>
      <c r="F10" s="16">
        <v>12822.03</v>
      </c>
      <c r="G10" s="16">
        <v>11866.47</v>
      </c>
      <c r="H10" s="16">
        <v>4293.87</v>
      </c>
      <c r="I10" s="16">
        <v>1332.82</v>
      </c>
      <c r="J10" s="16">
        <v>1406.87</v>
      </c>
      <c r="K10" s="17">
        <v>913.44</v>
      </c>
      <c r="L10" s="16">
        <v>1198.32</v>
      </c>
      <c r="M10" s="16">
        <v>1146.5899999999999</v>
      </c>
      <c r="N10" s="16">
        <v>2167.19</v>
      </c>
      <c r="O10" s="16">
        <v>57003.22</v>
      </c>
    </row>
    <row r="11" spans="1:15">
      <c r="A11" s="10" t="s">
        <v>28</v>
      </c>
      <c r="B11" s="10" t="s">
        <v>29</v>
      </c>
      <c r="C11" s="13" t="s">
        <v>23</v>
      </c>
      <c r="D11" s="13" t="s">
        <v>23</v>
      </c>
      <c r="E11" s="13" t="s">
        <v>23</v>
      </c>
      <c r="F11" s="13" t="s">
        <v>23</v>
      </c>
      <c r="G11" s="13" t="s">
        <v>23</v>
      </c>
      <c r="H11" s="12">
        <v>9181.64</v>
      </c>
      <c r="I11" s="12">
        <v>3095.45</v>
      </c>
      <c r="J11" s="13" t="s">
        <v>23</v>
      </c>
      <c r="K11" s="13" t="s">
        <v>23</v>
      </c>
      <c r="L11" s="13" t="s">
        <v>23</v>
      </c>
      <c r="M11" s="12">
        <v>3869.31</v>
      </c>
      <c r="N11" s="13" t="s">
        <v>23</v>
      </c>
      <c r="O11" s="12">
        <v>16146.4</v>
      </c>
    </row>
    <row r="12" spans="1:15">
      <c r="A12" s="10" t="s">
        <v>30</v>
      </c>
      <c r="B12" s="10" t="s">
        <v>31</v>
      </c>
      <c r="C12" s="11">
        <v>266.67</v>
      </c>
      <c r="D12" s="13" t="s">
        <v>23</v>
      </c>
      <c r="E12" s="13" t="s">
        <v>23</v>
      </c>
      <c r="F12" s="13" t="s">
        <v>23</v>
      </c>
      <c r="G12" s="13" t="s">
        <v>23</v>
      </c>
      <c r="H12" s="13" t="s">
        <v>23</v>
      </c>
      <c r="I12" s="13" t="s">
        <v>23</v>
      </c>
      <c r="J12" s="13" t="s">
        <v>23</v>
      </c>
      <c r="K12" s="13" t="s">
        <v>23</v>
      </c>
      <c r="L12" s="13" t="s">
        <v>23</v>
      </c>
      <c r="M12" s="13" t="s">
        <v>23</v>
      </c>
      <c r="N12" s="13" t="s">
        <v>23</v>
      </c>
      <c r="O12" s="11">
        <v>266.67</v>
      </c>
    </row>
    <row r="13" spans="1:15">
      <c r="A13" s="10" t="s">
        <v>32</v>
      </c>
      <c r="B13" s="10" t="s">
        <v>33</v>
      </c>
      <c r="C13" s="12">
        <f>C14+C19+C25+C31+C35+C39+C46</f>
        <v>97371.899885057472</v>
      </c>
      <c r="D13" s="12">
        <f t="shared" ref="D13:O13" si="0">D14+D19+D25+D31+D35+D39+D46</f>
        <v>122557.44908045977</v>
      </c>
      <c r="E13" s="12">
        <f t="shared" si="0"/>
        <v>146517.76999999999</v>
      </c>
      <c r="F13" s="12">
        <f t="shared" si="0"/>
        <v>132423.90597701148</v>
      </c>
      <c r="G13" s="12">
        <f t="shared" si="0"/>
        <v>141402.03977011493</v>
      </c>
      <c r="H13" s="12">
        <f t="shared" si="0"/>
        <v>132995.90459770118</v>
      </c>
      <c r="I13" s="12">
        <f t="shared" si="0"/>
        <v>269171.01448275859</v>
      </c>
      <c r="J13" s="12">
        <f t="shared" si="0"/>
        <v>142815.87620689653</v>
      </c>
      <c r="K13" s="12">
        <f t="shared" si="0"/>
        <v>119560.39770114944</v>
      </c>
      <c r="L13" s="12">
        <f t="shared" si="0"/>
        <v>113224.45022988507</v>
      </c>
      <c r="M13" s="12">
        <f t="shared" si="0"/>
        <v>108947.98735632186</v>
      </c>
      <c r="N13" s="12">
        <f t="shared" si="0"/>
        <v>127036.71701149424</v>
      </c>
      <c r="O13" s="12">
        <f t="shared" si="0"/>
        <v>1654025.4122988507</v>
      </c>
    </row>
    <row r="14" spans="1:15">
      <c r="A14" s="10" t="s">
        <v>34</v>
      </c>
      <c r="B14" s="10" t="s">
        <v>35</v>
      </c>
      <c r="C14" s="12">
        <f>C15+C16+C17+C18</f>
        <v>36401</v>
      </c>
      <c r="D14" s="12">
        <f t="shared" ref="D14:N14" si="1">D15+D16+D17+D18</f>
        <v>42293.17</v>
      </c>
      <c r="E14" s="12">
        <f t="shared" si="1"/>
        <v>41446.800000000003</v>
      </c>
      <c r="F14" s="12">
        <f t="shared" si="1"/>
        <v>43028.5</v>
      </c>
      <c r="G14" s="12">
        <f t="shared" si="1"/>
        <v>40999.15</v>
      </c>
      <c r="H14" s="12">
        <f t="shared" si="1"/>
        <v>45131.08</v>
      </c>
      <c r="I14" s="12">
        <f t="shared" si="1"/>
        <v>45488.85</v>
      </c>
      <c r="J14" s="12">
        <f t="shared" si="1"/>
        <v>54055.350000000006</v>
      </c>
      <c r="K14" s="12">
        <f t="shared" si="1"/>
        <v>46363.69</v>
      </c>
      <c r="L14" s="12">
        <f t="shared" si="1"/>
        <v>44511.41</v>
      </c>
      <c r="M14" s="12">
        <f t="shared" si="1"/>
        <v>41928.160000000003</v>
      </c>
      <c r="N14" s="12">
        <f t="shared" si="1"/>
        <v>43924.54</v>
      </c>
      <c r="O14" s="12">
        <f>SUM(C14:N14)</f>
        <v>525571.70000000007</v>
      </c>
    </row>
    <row r="15" spans="1:15">
      <c r="A15" s="14" t="s">
        <v>36</v>
      </c>
      <c r="B15" s="14" t="s">
        <v>37</v>
      </c>
      <c r="C15" s="16">
        <v>13414</v>
      </c>
      <c r="D15" s="16">
        <v>18485</v>
      </c>
      <c r="E15" s="16">
        <v>16876.8</v>
      </c>
      <c r="F15" s="16">
        <v>17337.7</v>
      </c>
      <c r="G15" s="16">
        <v>16436.95</v>
      </c>
      <c r="H15" s="16">
        <v>20711.080000000002</v>
      </c>
      <c r="I15" s="16">
        <v>16871.07</v>
      </c>
      <c r="J15" s="16">
        <v>27475.65</v>
      </c>
      <c r="K15" s="16">
        <v>20427.82</v>
      </c>
      <c r="L15" s="16">
        <v>18513.41</v>
      </c>
      <c r="M15" s="16">
        <v>17882.3</v>
      </c>
      <c r="N15" s="16">
        <v>20285.55</v>
      </c>
      <c r="O15" s="16">
        <f>SUM(C15:N15)</f>
        <v>224717.33</v>
      </c>
    </row>
    <row r="16" spans="1:15">
      <c r="A16" s="14" t="s">
        <v>38</v>
      </c>
      <c r="B16" s="14" t="s">
        <v>39</v>
      </c>
      <c r="C16" s="16">
        <v>10572</v>
      </c>
      <c r="D16" s="16">
        <v>9159</v>
      </c>
      <c r="E16" s="16">
        <v>10122</v>
      </c>
      <c r="F16" s="16">
        <v>10106.799999999999</v>
      </c>
      <c r="G16" s="16">
        <v>9908.7999999999993</v>
      </c>
      <c r="H16" s="16">
        <v>8665.7000000000007</v>
      </c>
      <c r="I16" s="16">
        <v>12075.6</v>
      </c>
      <c r="J16" s="16">
        <v>10021.5</v>
      </c>
      <c r="K16" s="16">
        <v>10699.8</v>
      </c>
      <c r="L16" s="16">
        <v>10809.8</v>
      </c>
      <c r="M16" s="16">
        <v>9347.92</v>
      </c>
      <c r="N16" s="16">
        <v>9213.86</v>
      </c>
      <c r="O16" s="16">
        <f t="shared" ref="O16:O18" si="2">SUM(C16:N16)</f>
        <v>120702.78000000001</v>
      </c>
    </row>
    <row r="17" spans="1:15">
      <c r="A17" s="14" t="s">
        <v>40</v>
      </c>
      <c r="B17" s="14" t="s">
        <v>41</v>
      </c>
      <c r="C17" s="16">
        <v>12415</v>
      </c>
      <c r="D17" s="16">
        <v>14649.17</v>
      </c>
      <c r="E17" s="16">
        <v>14448</v>
      </c>
      <c r="F17" s="16">
        <v>15584</v>
      </c>
      <c r="G17" s="16">
        <v>14653.4</v>
      </c>
      <c r="H17" s="16">
        <v>15754.3</v>
      </c>
      <c r="I17" s="16">
        <v>16542.18</v>
      </c>
      <c r="J17" s="16">
        <v>16558.2</v>
      </c>
      <c r="K17" s="16">
        <v>15236.07</v>
      </c>
      <c r="L17" s="16">
        <v>15188.2</v>
      </c>
      <c r="M17" s="16">
        <v>14697.94</v>
      </c>
      <c r="N17" s="16">
        <v>14425.13</v>
      </c>
      <c r="O17" s="16">
        <f t="shared" si="2"/>
        <v>180151.59</v>
      </c>
    </row>
    <row r="18" spans="1:15">
      <c r="A18" s="14" t="s">
        <v>42</v>
      </c>
      <c r="B18" s="14" t="s">
        <v>43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6">
        <f t="shared" si="2"/>
        <v>0</v>
      </c>
    </row>
    <row r="19" spans="1:15">
      <c r="A19" s="10" t="s">
        <v>44</v>
      </c>
      <c r="B19" s="10" t="s">
        <v>45</v>
      </c>
      <c r="C19" s="11">
        <v>512.83000000000004</v>
      </c>
      <c r="D19" s="12">
        <v>11928.13</v>
      </c>
      <c r="E19" s="12">
        <v>13348.21</v>
      </c>
      <c r="F19" s="12">
        <v>8769.19</v>
      </c>
      <c r="G19" s="12">
        <v>32081.42</v>
      </c>
      <c r="H19" s="12">
        <v>13888.15</v>
      </c>
      <c r="I19" s="12">
        <v>12514.45</v>
      </c>
      <c r="J19" s="12">
        <v>9617.6200000000008</v>
      </c>
      <c r="K19" s="12">
        <v>6570.3</v>
      </c>
      <c r="L19" s="12">
        <v>3465.72</v>
      </c>
      <c r="M19" s="12">
        <v>2743.66</v>
      </c>
      <c r="N19" s="12">
        <v>10184.75</v>
      </c>
      <c r="O19" s="12">
        <v>125624.43</v>
      </c>
    </row>
    <row r="20" spans="1:15">
      <c r="A20" s="14" t="s">
        <v>46</v>
      </c>
      <c r="B20" s="14" t="s">
        <v>47</v>
      </c>
      <c r="C20" s="15">
        <v>0</v>
      </c>
      <c r="D20" s="16">
        <v>1422.07</v>
      </c>
      <c r="E20" s="17">
        <v>167.74</v>
      </c>
      <c r="F20" s="17">
        <v>232.37</v>
      </c>
      <c r="G20" s="16">
        <v>21310</v>
      </c>
      <c r="H20" s="17">
        <v>208.45</v>
      </c>
      <c r="I20" s="17">
        <v>457.75</v>
      </c>
      <c r="J20" s="16">
        <v>1136.57</v>
      </c>
      <c r="K20" s="15">
        <v>0</v>
      </c>
      <c r="L20" s="15">
        <v>0</v>
      </c>
      <c r="M20" s="17">
        <v>133.44</v>
      </c>
      <c r="N20" s="17">
        <v>106.63</v>
      </c>
      <c r="O20" s="16">
        <v>25175.02</v>
      </c>
    </row>
    <row r="21" spans="1:15">
      <c r="A21" s="14" t="s">
        <v>48</v>
      </c>
      <c r="B21" s="14" t="s">
        <v>49</v>
      </c>
      <c r="C21" s="15">
        <v>0</v>
      </c>
      <c r="D21" s="15">
        <v>0</v>
      </c>
      <c r="E21" s="15">
        <v>0</v>
      </c>
      <c r="F21" s="15">
        <v>0</v>
      </c>
      <c r="G21" s="17">
        <v>902.35</v>
      </c>
      <c r="H21" s="16">
        <v>1756.02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6">
        <v>2658.37</v>
      </c>
    </row>
    <row r="22" spans="1:15">
      <c r="A22" s="14" t="s">
        <v>50</v>
      </c>
      <c r="B22" s="14" t="s">
        <v>51</v>
      </c>
      <c r="C22" s="17">
        <v>512.83000000000004</v>
      </c>
      <c r="D22" s="16">
        <v>10506.06</v>
      </c>
      <c r="E22" s="16">
        <v>13180.47</v>
      </c>
      <c r="F22" s="16">
        <v>8536.82</v>
      </c>
      <c r="G22" s="16">
        <v>9869.07</v>
      </c>
      <c r="H22" s="16">
        <v>11923.68</v>
      </c>
      <c r="I22" s="16">
        <v>12056.7</v>
      </c>
      <c r="J22" s="16">
        <v>8151</v>
      </c>
      <c r="K22" s="16">
        <v>6570.3</v>
      </c>
      <c r="L22" s="16">
        <v>3465.72</v>
      </c>
      <c r="M22" s="16">
        <v>2610.2199999999998</v>
      </c>
      <c r="N22" s="16">
        <v>10078.120000000001</v>
      </c>
      <c r="O22" s="16">
        <v>97460.99</v>
      </c>
    </row>
    <row r="23" spans="1:15">
      <c r="A23" s="14" t="s">
        <v>52</v>
      </c>
      <c r="B23" s="14" t="s">
        <v>53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7">
        <v>330.05</v>
      </c>
      <c r="K23" s="15">
        <v>0</v>
      </c>
      <c r="L23" s="15">
        <v>0</v>
      </c>
      <c r="M23" s="15">
        <v>0</v>
      </c>
      <c r="N23" s="15">
        <v>0</v>
      </c>
      <c r="O23" s="17">
        <v>330.05</v>
      </c>
    </row>
    <row r="24" spans="1:15">
      <c r="A24" s="14" t="s">
        <v>54</v>
      </c>
      <c r="B24" s="14" t="s">
        <v>55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>
      <c r="A25" s="10" t="s">
        <v>44</v>
      </c>
      <c r="B25" s="10" t="s">
        <v>56</v>
      </c>
      <c r="C25" s="12">
        <v>4680.59</v>
      </c>
      <c r="D25" s="12">
        <v>5977.65</v>
      </c>
      <c r="E25" s="12">
        <v>17395.349999999999</v>
      </c>
      <c r="F25" s="12">
        <v>16689.5</v>
      </c>
      <c r="G25" s="12">
        <v>7432.76</v>
      </c>
      <c r="H25" s="12">
        <v>9213.76</v>
      </c>
      <c r="I25" s="12">
        <v>147906.79999999999</v>
      </c>
      <c r="J25" s="12">
        <v>14434.33</v>
      </c>
      <c r="K25" s="12">
        <v>8988.11</v>
      </c>
      <c r="L25" s="12">
        <v>7377.89</v>
      </c>
      <c r="M25" s="12">
        <v>9128.41</v>
      </c>
      <c r="N25" s="12">
        <v>16625.04</v>
      </c>
      <c r="O25" s="12">
        <v>265850.19</v>
      </c>
    </row>
    <row r="26" spans="1:15">
      <c r="A26" s="14" t="s">
        <v>57</v>
      </c>
      <c r="B26" s="14" t="s">
        <v>58</v>
      </c>
      <c r="C26" s="16">
        <v>4503.08</v>
      </c>
      <c r="D26" s="16">
        <v>4503.08</v>
      </c>
      <c r="E26" s="16">
        <v>4503.08</v>
      </c>
      <c r="F26" s="16">
        <v>4503.08</v>
      </c>
      <c r="G26" s="16">
        <v>4503.08</v>
      </c>
      <c r="H26" s="16">
        <v>4503.08</v>
      </c>
      <c r="I26" s="16">
        <v>4503.08</v>
      </c>
      <c r="J26" s="16">
        <v>4503.08</v>
      </c>
      <c r="K26" s="16">
        <v>4503.08</v>
      </c>
      <c r="L26" s="16">
        <v>4503.08</v>
      </c>
      <c r="M26" s="16">
        <v>4503.08</v>
      </c>
      <c r="N26" s="16">
        <v>4503.08</v>
      </c>
      <c r="O26" s="16">
        <v>54036.959999999999</v>
      </c>
    </row>
    <row r="27" spans="1:15">
      <c r="A27" s="14" t="s">
        <v>59</v>
      </c>
      <c r="B27" s="14" t="s">
        <v>60</v>
      </c>
      <c r="C27" s="17">
        <v>128.19999999999999</v>
      </c>
      <c r="D27" s="17">
        <v>116.49</v>
      </c>
      <c r="E27" s="17">
        <v>269.97000000000003</v>
      </c>
      <c r="F27" s="17">
        <v>172.34</v>
      </c>
      <c r="G27" s="17">
        <v>241.8</v>
      </c>
      <c r="H27" s="17">
        <v>299.55</v>
      </c>
      <c r="I27" s="17">
        <v>235.75</v>
      </c>
      <c r="J27" s="17">
        <v>186.45</v>
      </c>
      <c r="K27" s="17">
        <v>229.29</v>
      </c>
      <c r="L27" s="17">
        <v>169.61</v>
      </c>
      <c r="M27" s="17">
        <v>184.91</v>
      </c>
      <c r="N27" s="17">
        <v>258.49</v>
      </c>
      <c r="O27" s="16">
        <v>2492.85</v>
      </c>
    </row>
    <row r="28" spans="1:15">
      <c r="A28" s="14" t="s">
        <v>61</v>
      </c>
      <c r="B28" s="14" t="s">
        <v>62</v>
      </c>
      <c r="C28" s="15">
        <v>0</v>
      </c>
      <c r="D28" s="15" t="s">
        <v>23</v>
      </c>
      <c r="E28" s="16">
        <v>1807.1</v>
      </c>
      <c r="F28" s="16">
        <v>1250.69</v>
      </c>
      <c r="G28" s="16">
        <v>1131.74</v>
      </c>
      <c r="H28" s="16">
        <v>1116.44</v>
      </c>
      <c r="I28" s="16">
        <v>1056.8699999999999</v>
      </c>
      <c r="J28" s="16">
        <v>1168.07</v>
      </c>
      <c r="K28" s="16">
        <v>1051.56</v>
      </c>
      <c r="L28" s="16">
        <v>1155.21</v>
      </c>
      <c r="M28" s="16">
        <v>1125.4100000000001</v>
      </c>
      <c r="N28" s="16">
        <v>1094.6400000000001</v>
      </c>
      <c r="O28" s="16">
        <v>11957.73</v>
      </c>
    </row>
    <row r="29" spans="1:15">
      <c r="A29" s="14" t="s">
        <v>63</v>
      </c>
      <c r="B29" s="14" t="s">
        <v>64</v>
      </c>
      <c r="C29" s="15">
        <v>0</v>
      </c>
      <c r="D29" s="16">
        <v>1145.8699999999999</v>
      </c>
      <c r="E29" s="16">
        <v>2513.2800000000002</v>
      </c>
      <c r="F29" s="16">
        <v>1750.96</v>
      </c>
      <c r="G29" s="16">
        <v>1556.14</v>
      </c>
      <c r="H29" s="16">
        <v>1540.69</v>
      </c>
      <c r="I29" s="16">
        <v>1473.27</v>
      </c>
      <c r="J29" s="16">
        <v>1610.64</v>
      </c>
      <c r="K29" s="16">
        <v>1440.64</v>
      </c>
      <c r="L29" s="16">
        <v>1536.43</v>
      </c>
      <c r="M29" s="16">
        <v>1496.8</v>
      </c>
      <c r="N29" s="16">
        <v>1450.41</v>
      </c>
      <c r="O29" s="16">
        <v>17515.13</v>
      </c>
    </row>
    <row r="30" spans="1:15">
      <c r="A30" s="14" t="s">
        <v>65</v>
      </c>
      <c r="B30" s="14" t="s">
        <v>66</v>
      </c>
      <c r="C30" s="17">
        <v>49.31</v>
      </c>
      <c r="D30" s="17">
        <v>212.21</v>
      </c>
      <c r="E30" s="16">
        <v>8301.92</v>
      </c>
      <c r="F30" s="16">
        <v>9012.43</v>
      </c>
      <c r="G30" s="15" t="s">
        <v>23</v>
      </c>
      <c r="H30" s="16">
        <v>1754</v>
      </c>
      <c r="I30" s="16">
        <v>140637.82999999999</v>
      </c>
      <c r="J30" s="16">
        <v>6966.09</v>
      </c>
      <c r="K30" s="16">
        <v>1763.54</v>
      </c>
      <c r="L30" s="17">
        <v>13.56</v>
      </c>
      <c r="M30" s="16">
        <v>1818.21</v>
      </c>
      <c r="N30" s="16">
        <v>9318.42</v>
      </c>
      <c r="O30" s="16">
        <v>179847.52</v>
      </c>
    </row>
    <row r="31" spans="1:15">
      <c r="A31" s="10" t="s">
        <v>67</v>
      </c>
      <c r="B31" s="10" t="s">
        <v>68</v>
      </c>
      <c r="C31" s="12">
        <f>C32+C33+C34</f>
        <v>15157.129885057473</v>
      </c>
      <c r="D31" s="12">
        <f t="shared" ref="D31:N31" si="3">D32+D33+D34</f>
        <v>17646.529080459775</v>
      </c>
      <c r="E31" s="12">
        <f t="shared" si="3"/>
        <v>30376.129999999997</v>
      </c>
      <c r="F31" s="12">
        <f t="shared" si="3"/>
        <v>17590.215977011496</v>
      </c>
      <c r="G31" s="12">
        <f t="shared" si="3"/>
        <v>17133.569770114947</v>
      </c>
      <c r="H31" s="12">
        <f t="shared" si="3"/>
        <v>18830.554597701157</v>
      </c>
      <c r="I31" s="12">
        <f t="shared" si="3"/>
        <v>22812.914482758624</v>
      </c>
      <c r="J31" s="12">
        <f t="shared" si="3"/>
        <v>21700.046206896543</v>
      </c>
      <c r="K31" s="12">
        <f t="shared" si="3"/>
        <v>18027.217701149428</v>
      </c>
      <c r="L31" s="12">
        <f t="shared" si="3"/>
        <v>16940.570229885059</v>
      </c>
      <c r="M31" s="12">
        <f t="shared" si="3"/>
        <v>16226.067356321842</v>
      </c>
      <c r="N31" s="12">
        <f t="shared" si="3"/>
        <v>16722.477011494251</v>
      </c>
      <c r="O31" s="12">
        <f>O32+O33+O34</f>
        <v>229163.42229885061</v>
      </c>
    </row>
    <row r="32" spans="1:15">
      <c r="A32" s="14" t="s">
        <v>69</v>
      </c>
      <c r="B32" s="14" t="s">
        <v>70</v>
      </c>
      <c r="C32" s="15">
        <v>0</v>
      </c>
      <c r="D32" s="15">
        <v>0</v>
      </c>
      <c r="E32" s="16">
        <v>13132.46</v>
      </c>
      <c r="F32" s="15">
        <v>0</v>
      </c>
      <c r="G32" s="15">
        <v>0</v>
      </c>
      <c r="H32" s="15">
        <v>0</v>
      </c>
      <c r="I32" s="16">
        <v>4645.7700000000004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6">
        <v>17778.23</v>
      </c>
    </row>
    <row r="33" spans="1:16">
      <c r="A33" s="14" t="s">
        <v>71</v>
      </c>
      <c r="B33" s="14" t="s">
        <v>72</v>
      </c>
      <c r="C33" s="16">
        <v>9717.9</v>
      </c>
      <c r="D33" s="16">
        <v>11326.86</v>
      </c>
      <c r="E33" s="16">
        <v>11050.47</v>
      </c>
      <c r="F33" s="16">
        <v>11160.67</v>
      </c>
      <c r="G33" s="16">
        <v>11007.26</v>
      </c>
      <c r="H33" s="16">
        <v>12086.83</v>
      </c>
      <c r="I33" s="16">
        <v>11369.96</v>
      </c>
      <c r="J33" s="16">
        <v>13622.81</v>
      </c>
      <c r="K33" s="16">
        <v>11099.31</v>
      </c>
      <c r="L33" s="16">
        <v>10289.44</v>
      </c>
      <c r="M33" s="16">
        <v>9960.94</v>
      </c>
      <c r="N33" s="16">
        <v>10159.040000000001</v>
      </c>
      <c r="O33" s="16">
        <f>SUM(C33:N33)</f>
        <v>132851.49000000002</v>
      </c>
    </row>
    <row r="34" spans="1:16">
      <c r="A34" s="14" t="s">
        <v>73</v>
      </c>
      <c r="B34" s="21" t="s">
        <v>137</v>
      </c>
      <c r="C34" s="17">
        <f>(C14/87*100)-C14</f>
        <v>5439.2298850574734</v>
      </c>
      <c r="D34" s="17">
        <f t="shared" ref="D34:N34" si="4">(D14/87*100)-D14</f>
        <v>6319.6690804597747</v>
      </c>
      <c r="E34" s="17">
        <f t="shared" si="4"/>
        <v>6193.1999999999971</v>
      </c>
      <c r="F34" s="17">
        <f t="shared" si="4"/>
        <v>6429.5459770114976</v>
      </c>
      <c r="G34" s="17">
        <f t="shared" si="4"/>
        <v>6126.3097701149454</v>
      </c>
      <c r="H34" s="17">
        <f t="shared" si="4"/>
        <v>6743.7245977011553</v>
      </c>
      <c r="I34" s="17">
        <f t="shared" si="4"/>
        <v>6797.1844827586247</v>
      </c>
      <c r="J34" s="17">
        <f t="shared" si="4"/>
        <v>8077.2362068965449</v>
      </c>
      <c r="K34" s="17">
        <f t="shared" si="4"/>
        <v>6927.9077011494301</v>
      </c>
      <c r="L34" s="17">
        <f t="shared" si="4"/>
        <v>6651.1302298850569</v>
      </c>
      <c r="M34" s="17">
        <f t="shared" si="4"/>
        <v>6265.1273563218419</v>
      </c>
      <c r="N34" s="17">
        <f t="shared" si="4"/>
        <v>6563.4370114942503</v>
      </c>
      <c r="O34" s="17">
        <f>SUM(C34:N34)</f>
        <v>78533.702298850578</v>
      </c>
      <c r="P34" s="22"/>
    </row>
    <row r="35" spans="1:16">
      <c r="A35" s="10" t="s">
        <v>74</v>
      </c>
      <c r="B35" s="10" t="s">
        <v>75</v>
      </c>
      <c r="C35" s="12">
        <v>5185.07</v>
      </c>
      <c r="D35" s="12">
        <v>5395.11</v>
      </c>
      <c r="E35" s="12">
        <v>5475.9</v>
      </c>
      <c r="F35" s="12">
        <v>5704.92</v>
      </c>
      <c r="G35" s="12">
        <v>5636.92</v>
      </c>
      <c r="H35" s="12">
        <v>5658.78</v>
      </c>
      <c r="I35" s="12">
        <v>5551.49</v>
      </c>
      <c r="J35" s="12">
        <v>5487.26</v>
      </c>
      <c r="K35" s="12">
        <v>5680.91</v>
      </c>
      <c r="L35" s="12">
        <v>5576.92</v>
      </c>
      <c r="M35" s="12">
        <v>3662.74</v>
      </c>
      <c r="N35" s="12">
        <v>1771.9</v>
      </c>
      <c r="O35" s="12">
        <v>60787.92</v>
      </c>
    </row>
    <row r="36" spans="1:16">
      <c r="A36" s="14" t="s">
        <v>76</v>
      </c>
      <c r="B36" s="14" t="s">
        <v>77</v>
      </c>
      <c r="C36" s="16">
        <v>4532.7</v>
      </c>
      <c r="D36" s="16">
        <v>4695.8</v>
      </c>
      <c r="E36" s="16">
        <v>4677.79</v>
      </c>
      <c r="F36" s="16">
        <v>4726.2</v>
      </c>
      <c r="G36" s="16">
        <v>4713.2</v>
      </c>
      <c r="H36" s="16">
        <v>4680.63</v>
      </c>
      <c r="I36" s="16">
        <v>4714.1000000000004</v>
      </c>
      <c r="J36" s="16">
        <v>4736.3100000000004</v>
      </c>
      <c r="K36" s="16">
        <v>4773.16</v>
      </c>
      <c r="L36" s="16">
        <v>4617.83</v>
      </c>
      <c r="M36" s="16">
        <v>2660.28</v>
      </c>
      <c r="N36" s="16">
        <v>1119.3900000000001</v>
      </c>
      <c r="O36" s="16">
        <v>50647.39</v>
      </c>
    </row>
    <row r="37" spans="1:16">
      <c r="A37" s="14" t="s">
        <v>78</v>
      </c>
      <c r="B37" s="14" t="s">
        <v>79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</row>
    <row r="38" spans="1:16">
      <c r="A38" s="14" t="s">
        <v>80</v>
      </c>
      <c r="B38" s="14" t="s">
        <v>81</v>
      </c>
      <c r="C38" s="17">
        <v>652.37</v>
      </c>
      <c r="D38" s="17">
        <v>699.31</v>
      </c>
      <c r="E38" s="17">
        <v>798.11</v>
      </c>
      <c r="F38" s="17">
        <v>978.72</v>
      </c>
      <c r="G38" s="17">
        <v>923.72</v>
      </c>
      <c r="H38" s="17">
        <v>978.15</v>
      </c>
      <c r="I38" s="17">
        <v>837.39</v>
      </c>
      <c r="J38" s="17">
        <v>750.95</v>
      </c>
      <c r="K38" s="17">
        <v>907.75</v>
      </c>
      <c r="L38" s="17">
        <v>959.09</v>
      </c>
      <c r="M38" s="16">
        <v>1002.46</v>
      </c>
      <c r="N38" s="17">
        <v>652.51</v>
      </c>
      <c r="O38" s="16">
        <v>10140.530000000001</v>
      </c>
    </row>
    <row r="39" spans="1:16">
      <c r="A39" s="10" t="s">
        <v>82</v>
      </c>
      <c r="B39" s="10" t="s">
        <v>83</v>
      </c>
      <c r="C39" s="12">
        <v>35435.279999999999</v>
      </c>
      <c r="D39" s="12">
        <v>35177.160000000003</v>
      </c>
      <c r="E39" s="12">
        <v>33579.57</v>
      </c>
      <c r="F39" s="12">
        <v>34388.15</v>
      </c>
      <c r="G39" s="12">
        <v>32509.54</v>
      </c>
      <c r="H39" s="12">
        <v>34691.379999999997</v>
      </c>
      <c r="I39" s="12">
        <v>29612.18</v>
      </c>
      <c r="J39" s="12">
        <v>31747.5</v>
      </c>
      <c r="K39" s="12">
        <v>28718.01</v>
      </c>
      <c r="L39" s="12">
        <v>29635.81</v>
      </c>
      <c r="M39" s="12">
        <v>29689.23</v>
      </c>
      <c r="N39" s="12">
        <v>32443.14</v>
      </c>
      <c r="O39" s="12">
        <v>387626.95</v>
      </c>
    </row>
    <row r="40" spans="1:16">
      <c r="A40" s="14" t="s">
        <v>84</v>
      </c>
      <c r="B40" s="14" t="s">
        <v>85</v>
      </c>
      <c r="C40" s="16">
        <v>13790.97</v>
      </c>
      <c r="D40" s="16">
        <v>17270.759999999998</v>
      </c>
      <c r="E40" s="16">
        <v>13790.97</v>
      </c>
      <c r="F40" s="16">
        <v>15115.3</v>
      </c>
      <c r="G40" s="16">
        <v>13790.97</v>
      </c>
      <c r="H40" s="16">
        <v>15469.14</v>
      </c>
      <c r="I40" s="16">
        <v>11178</v>
      </c>
      <c r="J40" s="16">
        <v>13163.9</v>
      </c>
      <c r="K40" s="16">
        <v>9315</v>
      </c>
      <c r="L40" s="16">
        <v>9625.5</v>
      </c>
      <c r="M40" s="16">
        <v>9315</v>
      </c>
      <c r="N40" s="16">
        <v>13871.58</v>
      </c>
      <c r="O40" s="16">
        <v>155697.09</v>
      </c>
    </row>
    <row r="41" spans="1:16">
      <c r="A41" s="14" t="s">
        <v>86</v>
      </c>
      <c r="B41" s="14" t="s">
        <v>87</v>
      </c>
      <c r="C41" s="16">
        <v>15400</v>
      </c>
      <c r="D41" s="16">
        <v>15400</v>
      </c>
      <c r="E41" s="16">
        <v>15400</v>
      </c>
      <c r="F41" s="16">
        <v>15400</v>
      </c>
      <c r="G41" s="16">
        <v>15400</v>
      </c>
      <c r="H41" s="16">
        <v>15400</v>
      </c>
      <c r="I41" s="16">
        <v>15400</v>
      </c>
      <c r="J41" s="16">
        <v>15400</v>
      </c>
      <c r="K41" s="16">
        <v>15400</v>
      </c>
      <c r="L41" s="16">
        <v>15400</v>
      </c>
      <c r="M41" s="16">
        <v>15400</v>
      </c>
      <c r="N41" s="16">
        <v>15400</v>
      </c>
      <c r="O41" s="16">
        <v>184800</v>
      </c>
    </row>
    <row r="42" spans="1:16">
      <c r="A42" s="14" t="s">
        <v>88</v>
      </c>
      <c r="B42" s="14" t="s">
        <v>89</v>
      </c>
      <c r="C42" s="16">
        <v>6244.31</v>
      </c>
      <c r="D42" s="16">
        <v>2506.4</v>
      </c>
      <c r="E42" s="16">
        <v>4388.6000000000004</v>
      </c>
      <c r="F42" s="16">
        <v>3872.85</v>
      </c>
      <c r="G42" s="16">
        <v>3318.57</v>
      </c>
      <c r="H42" s="16">
        <v>3822.24</v>
      </c>
      <c r="I42" s="16">
        <v>3034.18</v>
      </c>
      <c r="J42" s="16">
        <v>3183.6</v>
      </c>
      <c r="K42" s="16">
        <v>4003.01</v>
      </c>
      <c r="L42" s="16">
        <v>4610.3100000000004</v>
      </c>
      <c r="M42" s="16">
        <v>4974.2299999999996</v>
      </c>
      <c r="N42" s="16">
        <v>3171.56</v>
      </c>
      <c r="O42" s="16">
        <v>47129.86</v>
      </c>
    </row>
    <row r="43" spans="1:16">
      <c r="A43" s="14" t="s">
        <v>90</v>
      </c>
      <c r="B43" s="14" t="s">
        <v>91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6">
      <c r="A44" s="10" t="s">
        <v>92</v>
      </c>
      <c r="B44" s="10" t="s">
        <v>93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</row>
    <row r="45" spans="1:16">
      <c r="A45" s="14" t="s">
        <v>94</v>
      </c>
      <c r="B45" s="14" t="s">
        <v>93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6">
      <c r="A46" s="14" t="s">
        <v>95</v>
      </c>
      <c r="B46" s="14" t="s">
        <v>96</v>
      </c>
      <c r="C46" s="15">
        <v>0</v>
      </c>
      <c r="D46" s="16">
        <v>4139.7</v>
      </c>
      <c r="E46" s="16">
        <v>4895.8100000000004</v>
      </c>
      <c r="F46" s="16">
        <v>6253.43</v>
      </c>
      <c r="G46" s="16">
        <v>5608.68</v>
      </c>
      <c r="H46" s="16">
        <v>5582.2</v>
      </c>
      <c r="I46" s="16">
        <v>5284.33</v>
      </c>
      <c r="J46" s="16">
        <v>5773.77</v>
      </c>
      <c r="K46" s="16">
        <v>5212.16</v>
      </c>
      <c r="L46" s="16">
        <v>5716.13</v>
      </c>
      <c r="M46" s="16">
        <v>5569.72</v>
      </c>
      <c r="N46" s="16">
        <v>5364.87</v>
      </c>
      <c r="O46" s="16">
        <v>59400.800000000003</v>
      </c>
    </row>
    <row r="47" spans="1:16">
      <c r="A47" s="14" t="s">
        <v>23</v>
      </c>
      <c r="B47" s="14" t="s">
        <v>23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6">
      <c r="A48" s="10" t="s">
        <v>97</v>
      </c>
      <c r="B48" s="10" t="s">
        <v>98</v>
      </c>
      <c r="C48" s="12">
        <f>C7-C13</f>
        <v>-97105.229885057473</v>
      </c>
      <c r="D48" s="12">
        <f t="shared" ref="D48:N48" si="5">D7-D13</f>
        <v>-30417.369080459772</v>
      </c>
      <c r="E48" s="12">
        <f t="shared" si="5"/>
        <v>-38092.069999999992</v>
      </c>
      <c r="F48" s="12">
        <f t="shared" si="5"/>
        <v>5466.6240229885152</v>
      </c>
      <c r="G48" s="12">
        <f t="shared" si="5"/>
        <v>-17362.009770114935</v>
      </c>
      <c r="H48" s="12">
        <f t="shared" si="5"/>
        <v>-7876.3545977011818</v>
      </c>
      <c r="I48" s="12">
        <f t="shared" si="5"/>
        <v>-159056.2144827586</v>
      </c>
      <c r="J48" s="12">
        <f t="shared" si="5"/>
        <v>-25933.696206896537</v>
      </c>
      <c r="K48" s="12">
        <f t="shared" si="5"/>
        <v>-14403.817701149441</v>
      </c>
      <c r="L48" s="12">
        <f t="shared" si="5"/>
        <v>2296.4397701149283</v>
      </c>
      <c r="M48" s="12">
        <f t="shared" si="5"/>
        <v>7462.3326436781499</v>
      </c>
      <c r="N48" s="12">
        <f t="shared" si="5"/>
        <v>-17572.127011494245</v>
      </c>
      <c r="O48" s="12">
        <f>SUM(C48:N48)</f>
        <v>-392593.49229885056</v>
      </c>
    </row>
    <row r="49" spans="1:15" ht="11.25" customHeight="1">
      <c r="A49" s="24" t="s">
        <v>138</v>
      </c>
      <c r="B49" s="24"/>
      <c r="C49" s="24"/>
      <c r="D49" s="25">
        <v>392593.49</v>
      </c>
      <c r="E49" s="23"/>
      <c r="F49" s="23"/>
      <c r="G49" s="23"/>
      <c r="H49" s="5"/>
      <c r="I49" s="5"/>
      <c r="J49" s="5"/>
      <c r="K49" s="5"/>
      <c r="L49" s="5"/>
      <c r="M49" s="5"/>
      <c r="N49" s="5"/>
      <c r="O49" s="5"/>
    </row>
    <row r="50" spans="1:15" ht="15.75" customHeight="1">
      <c r="B50" s="1" t="s">
        <v>56</v>
      </c>
    </row>
    <row r="51" spans="1:15" ht="24" customHeight="1">
      <c r="A51" s="2" t="s">
        <v>99</v>
      </c>
      <c r="B51" s="3" t="s">
        <v>100</v>
      </c>
      <c r="C51" s="4">
        <v>6897</v>
      </c>
    </row>
    <row r="52" spans="1:15" ht="24" customHeight="1">
      <c r="A52" s="2" t="s">
        <v>101</v>
      </c>
      <c r="B52" s="3" t="s">
        <v>102</v>
      </c>
      <c r="C52" s="4">
        <v>1725</v>
      </c>
    </row>
    <row r="53" spans="1:15" ht="24" customHeight="1">
      <c r="A53" s="2" t="s">
        <v>103</v>
      </c>
      <c r="B53" s="3" t="s">
        <v>104</v>
      </c>
      <c r="C53" s="4">
        <v>10200</v>
      </c>
    </row>
    <row r="54" spans="1:15" ht="24" customHeight="1">
      <c r="A54" s="2" t="s">
        <v>105</v>
      </c>
      <c r="B54" s="3" t="s">
        <v>106</v>
      </c>
      <c r="C54" s="4">
        <v>112720</v>
      </c>
    </row>
    <row r="55" spans="1:15" ht="24" customHeight="1">
      <c r="A55" s="2" t="s">
        <v>107</v>
      </c>
      <c r="B55" s="3" t="s">
        <v>108</v>
      </c>
      <c r="C55" s="4">
        <v>1150</v>
      </c>
    </row>
    <row r="56" spans="1:15" ht="24" customHeight="1">
      <c r="A56" s="2" t="s">
        <v>109</v>
      </c>
      <c r="B56" s="3" t="s">
        <v>110</v>
      </c>
      <c r="C56" s="4">
        <v>10345</v>
      </c>
    </row>
    <row r="57" spans="1:15" ht="24" customHeight="1">
      <c r="A57" s="2" t="s">
        <v>111</v>
      </c>
      <c r="B57" s="3" t="s">
        <v>112</v>
      </c>
      <c r="C57" s="4">
        <v>4850</v>
      </c>
    </row>
    <row r="58" spans="1:15" ht="24" customHeight="1">
      <c r="A58" s="2" t="s">
        <v>113</v>
      </c>
      <c r="B58" s="3" t="s">
        <v>114</v>
      </c>
      <c r="C58" s="4">
        <v>1725</v>
      </c>
    </row>
    <row r="59" spans="1:15" ht="24" customHeight="1">
      <c r="A59" s="2" t="s">
        <v>115</v>
      </c>
      <c r="B59" s="3" t="s">
        <v>116</v>
      </c>
      <c r="C59" s="4">
        <v>1180</v>
      </c>
    </row>
    <row r="60" spans="1:15" ht="24" customHeight="1">
      <c r="A60" s="2" t="s">
        <v>117</v>
      </c>
      <c r="B60" s="3" t="s">
        <v>118</v>
      </c>
      <c r="C60" s="4">
        <v>8460.4500000000007</v>
      </c>
    </row>
    <row r="61" spans="1:15" ht="15.75" customHeight="1">
      <c r="B61" s="1" t="s">
        <v>119</v>
      </c>
    </row>
    <row r="62" spans="1:15" ht="24" customHeight="1">
      <c r="A62" s="2" t="s">
        <v>120</v>
      </c>
      <c r="B62" s="3" t="s">
        <v>121</v>
      </c>
      <c r="C62" s="4">
        <v>4256</v>
      </c>
    </row>
    <row r="63" spans="1:15" ht="24" customHeight="1">
      <c r="A63" s="2" t="s">
        <v>122</v>
      </c>
      <c r="B63" s="3" t="s">
        <v>123</v>
      </c>
      <c r="C63" s="4">
        <v>3713.15</v>
      </c>
    </row>
    <row r="64" spans="1:15" ht="24" customHeight="1">
      <c r="A64" s="2" t="s">
        <v>122</v>
      </c>
      <c r="B64" s="3" t="s">
        <v>124</v>
      </c>
      <c r="C64" s="4">
        <v>1448.51</v>
      </c>
    </row>
    <row r="65" spans="1:3" ht="24" customHeight="1">
      <c r="A65" s="2" t="s">
        <v>125</v>
      </c>
      <c r="B65" s="3" t="s">
        <v>126</v>
      </c>
      <c r="C65" s="4">
        <v>3197.8</v>
      </c>
    </row>
    <row r="66" spans="1:3" ht="24" customHeight="1">
      <c r="A66" s="2" t="s">
        <v>125</v>
      </c>
      <c r="B66" s="3" t="s">
        <v>127</v>
      </c>
      <c r="C66" s="4">
        <v>20890</v>
      </c>
    </row>
    <row r="67" spans="1:3" ht="24" customHeight="1">
      <c r="A67" s="2" t="s">
        <v>125</v>
      </c>
      <c r="B67" s="3" t="s">
        <v>128</v>
      </c>
      <c r="C67" s="4">
        <v>2262</v>
      </c>
    </row>
    <row r="68" spans="1:3" ht="24" customHeight="1">
      <c r="A68" s="2" t="s">
        <v>129</v>
      </c>
      <c r="B68" s="3" t="s">
        <v>130</v>
      </c>
      <c r="C68" s="4">
        <v>3600</v>
      </c>
    </row>
    <row r="69" spans="1:3" ht="24" customHeight="1">
      <c r="A69" s="2" t="s">
        <v>129</v>
      </c>
      <c r="B69" s="3" t="s">
        <v>131</v>
      </c>
      <c r="C69" s="4">
        <v>1510</v>
      </c>
    </row>
    <row r="70" spans="1:3" ht="24" customHeight="1">
      <c r="A70" s="2" t="s">
        <v>132</v>
      </c>
      <c r="B70" s="3" t="s">
        <v>133</v>
      </c>
      <c r="C70" s="4">
        <v>2331</v>
      </c>
    </row>
    <row r="71" spans="1:3" ht="24" customHeight="1">
      <c r="A71" s="2" t="s">
        <v>113</v>
      </c>
      <c r="B71" s="3" t="s">
        <v>134</v>
      </c>
      <c r="C71" s="4">
        <v>1098</v>
      </c>
    </row>
    <row r="72" spans="1:3" ht="24" customHeight="1">
      <c r="B72" s="2" t="s">
        <v>135</v>
      </c>
    </row>
  </sheetData>
  <mergeCells count="4">
    <mergeCell ref="A3:B3"/>
    <mergeCell ref="A5:C5"/>
    <mergeCell ref="A49:C49"/>
    <mergeCell ref="A4:E4"/>
  </mergeCells>
  <pageMargins left="0.16" right="0.17" top="0.23" bottom="0.46" header="0.2" footer="0.5118110236220472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Оксана</cp:lastModifiedBy>
  <cp:lastPrinted>2012-03-11T09:09:55Z</cp:lastPrinted>
  <dcterms:created xsi:type="dcterms:W3CDTF">2012-03-11T08:23:13Z</dcterms:created>
  <dcterms:modified xsi:type="dcterms:W3CDTF">2012-03-11T09:10:22Z</dcterms:modified>
</cp:coreProperties>
</file>