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фин отчет 2011 смета 2012" sheetId="2" r:id="rId1"/>
    <sheet name="тариф 2012" sheetId="3" r:id="rId2"/>
  </sheets>
  <definedNames>
    <definedName name="_xlnm.Print_Area" localSheetId="0">'фин отчет 2011 смета 2012'!$A$1:$C$36</definedName>
  </definedNames>
  <calcPr calcId="125725"/>
</workbook>
</file>

<file path=xl/calcChain.xml><?xml version="1.0" encoding="utf-8"?>
<calcChain xmlns="http://schemas.openxmlformats.org/spreadsheetml/2006/main">
  <c r="G13" i="2"/>
  <c r="G7"/>
  <c r="C12" l="1"/>
  <c r="C7"/>
  <c r="C32" s="1"/>
</calcChain>
</file>

<file path=xl/sharedStrings.xml><?xml version="1.0" encoding="utf-8"?>
<sst xmlns="http://schemas.openxmlformats.org/spreadsheetml/2006/main" count="148" uniqueCount="110">
  <si>
    <t>ПЖСК "Придонской-2" ИНН/КПП 3665013693/366501001</t>
  </si>
  <si>
    <t xml:space="preserve">      В том числе:   </t>
  </si>
  <si>
    <t>Председатель ПЖСК "Придонской-2"                                              /Н.А. Шангин/</t>
  </si>
  <si>
    <t>Финансовый отчет за 2011 год.</t>
  </si>
  <si>
    <t>1.</t>
  </si>
  <si>
    <t>Доход, всего</t>
  </si>
  <si>
    <t>1.1</t>
  </si>
  <si>
    <t>Остаток денежных средств  на 01.01.2011г.</t>
  </si>
  <si>
    <t>1.2</t>
  </si>
  <si>
    <t>Поступления обязательных платежей (членских взносов)  в 2011 году на уставную деятельность кооператива, не направленную на получение прибыли</t>
  </si>
  <si>
    <t>2.</t>
  </si>
  <si>
    <t>Расход, всего</t>
  </si>
  <si>
    <t>2.1</t>
  </si>
  <si>
    <t xml:space="preserve">заработная плата    </t>
  </si>
  <si>
    <t>2.2</t>
  </si>
  <si>
    <t>страховые взносы, начисленные на ФОТ</t>
  </si>
  <si>
    <t>2.3</t>
  </si>
  <si>
    <t>налог на доходы физических лиц</t>
  </si>
  <si>
    <t>2.4</t>
  </si>
  <si>
    <t>МУП МИВЦ ( мех. учет)</t>
  </si>
  <si>
    <t>2.5</t>
  </si>
  <si>
    <t>Сбербанк  (ведение счета)</t>
  </si>
  <si>
    <t>Канцелярские расходы</t>
  </si>
  <si>
    <t>Приобретение  материалов на хоз. нужды, ремонт мест общего пользования</t>
  </si>
  <si>
    <t>ОАО «ЧСК» (страхование лифтов)</t>
  </si>
  <si>
    <t>МКП «Производственная база ЖКХ»  (проверка вентканалов)</t>
  </si>
  <si>
    <t>ОАО "Воронежоблгаз" филиал "Воронежгаз" (техническое обслуживание)</t>
  </si>
  <si>
    <t>ИФНС Советского района (взыскание налога на прибыль)</t>
  </si>
  <si>
    <t>Госпошлина в Арбитражный суд Воронеж. области</t>
  </si>
  <si>
    <t>ООО "Теплоком-Сервис" (госповерка приборов учета тепловой энергии)</t>
  </si>
  <si>
    <t>ООО ТД "Пломба" (пломбы)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</si>
  <si>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</si>
  <si>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</si>
  <si>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</si>
  <si>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</si>
  <si>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</si>
  <si>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</si>
  <si>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</si>
  <si>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</si>
  <si>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</si>
  <si>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</si>
  <si>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</si>
  <si>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</si>
  <si>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3.</t>
  </si>
  <si>
    <t>Остаток денежных средств на 01.01.2012г.</t>
  </si>
  <si>
    <t>Остаток денежных средств  на 01.01.2012г.</t>
  </si>
  <si>
    <t>Поступления обязательных платежей (членских взносов)  в 2012 году на уставную деятельность кооператива, не направленную на получение прибыли</t>
  </si>
  <si>
    <t>1.3</t>
  </si>
  <si>
    <t>Заработная плата</t>
  </si>
  <si>
    <t>Страховые взносы, начисленные на ФОТ</t>
  </si>
  <si>
    <t>Налог на доходы физических лиц</t>
  </si>
  <si>
    <t>ООО "ЭкоСервис Северный" (вывоз КГО)</t>
  </si>
  <si>
    <t>ОАО "Воронежоблгаз" филиал "Воронежгаз" (технич. обслуживание)</t>
  </si>
  <si>
    <t>2.18</t>
  </si>
  <si>
    <t>Сбербанк  (ведение расчетного счета)</t>
  </si>
  <si>
    <t>Поступление, всего</t>
  </si>
  <si>
    <t>МУП МИВЦ (комиссионный сбор банковской организации)</t>
  </si>
  <si>
    <t>ОАО "Воронежская энергосбытовая компания" (за электроэнергию МОП)</t>
  </si>
  <si>
    <t>ООО "Котельная ДСК" (за теплоэнергию по решению суда)</t>
  </si>
  <si>
    <t>ООО "Котельная ДСК" (за отопление за льготников)</t>
  </si>
  <si>
    <t>Бухгалтер                                                                                                  /Е.С. Кириллова/</t>
  </si>
  <si>
    <t>Составлено с учетом сведений о тарифах организаций, планируемых для осуществления</t>
  </si>
  <si>
    <t>проведения планируемых видов работ.</t>
  </si>
  <si>
    <t>Госповерка приборов учета тепловой энергии</t>
  </si>
  <si>
    <t>Допуск узла учета холодной воды в эксплуатацию</t>
  </si>
  <si>
    <t>Смета доходов и расходов на 2012г. (уточненная на 20.03.2012г.)</t>
  </si>
  <si>
    <t>Утверждено на общем собрании членов ПЖСК "Придонской-2" от 20.03.2012г.</t>
  </si>
  <si>
    <t>Возврат денежных средств от ИФНС РФ  (за удержанный налог на прибыль)</t>
  </si>
  <si>
    <t>Утверждено на общем собрании членов ПЖСК "Придонской-2" от 20.03.2012</t>
  </si>
  <si>
    <t>Страхование лифтов</t>
  </si>
  <si>
    <t>Прочие непредвиденные расходы</t>
  </si>
  <si>
    <t>Информация по тарифам  на 2012 год</t>
  </si>
  <si>
    <t>Коммунальная услуга</t>
  </si>
  <si>
    <t>Ресурсоснабжающая организация</t>
  </si>
  <si>
    <t>Ед. изм.</t>
  </si>
  <si>
    <t>Период действия тарифа</t>
  </si>
  <si>
    <t xml:space="preserve"> с 01.01.2012-30.06.2012</t>
  </si>
  <si>
    <t xml:space="preserve"> с 01.07.2012-31.08.2012</t>
  </si>
  <si>
    <t>с 01.09.2012-31.12.2012</t>
  </si>
  <si>
    <t>Холодное водоснабжение</t>
  </si>
  <si>
    <t>руб./куб. м.</t>
  </si>
  <si>
    <t>Водоотведение и очистка стоков (холодная, горячая вода)</t>
  </si>
  <si>
    <t>Горячее водоснабжение</t>
  </si>
  <si>
    <t>ООО "Котельная ДСК"</t>
  </si>
  <si>
    <t>Отопление</t>
  </si>
  <si>
    <t>руб./Гкал</t>
  </si>
  <si>
    <t>Электроснабжение</t>
  </si>
  <si>
    <t>ОАО "Воронежская энергосбытовая компания"</t>
  </si>
  <si>
    <t>руб./кВтч</t>
  </si>
  <si>
    <t>Газоснабжение (на приготовление пищи)</t>
  </si>
  <si>
    <t>ООО "Газпром межрегионгаз Воронеж"</t>
  </si>
  <si>
    <t>руб./чел.</t>
  </si>
  <si>
    <t>Содержание и ремонт общего долевого имущества и придомовой территории</t>
  </si>
  <si>
    <t>Жилищная услуга</t>
  </si>
  <si>
    <t>Организация</t>
  </si>
  <si>
    <t>Содержание и ремонт мест общего пользования</t>
  </si>
  <si>
    <t>ПЖСК "Придонской-2"</t>
  </si>
  <si>
    <t>руб./кв.м общей площ.</t>
  </si>
  <si>
    <t>Вывоз ТБО</t>
  </si>
  <si>
    <t>ООО "ЭкоСервис Советского района"</t>
  </si>
  <si>
    <t>Лифт</t>
  </si>
  <si>
    <t>ООО"ВоронежЛифтСервис"</t>
  </si>
  <si>
    <t>Тех. освидетельств. лифтов</t>
  </si>
  <si>
    <t>ИТЦ "Лифт"</t>
  </si>
  <si>
    <t>ООО "РВК-Воронеж"</t>
  </si>
  <si>
    <t>Взнос</t>
  </si>
  <si>
    <t>Общий взнос</t>
  </si>
  <si>
    <t>В 2012г. ПЖСК "Придонской-2" к административной ответственности не привлекался.</t>
  </si>
  <si>
    <t>ремонта теплотрасс ООО "Котельная ДСК"</t>
  </si>
  <si>
    <t>В 2012г. С 01.05.2012г. по 20.09.2012г. горячая вода не подавалась по причине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</si>
</sst>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Tahoma"/>
      <family val="2"/>
      <charset val="204"/>
    </font>
    <font>
      <b/>
      <sz val="1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0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2" fontId="1" fillId="0" borderId="2" xfId="0" applyNumberFormat="1" applyFont="1" applyBorder="1" applyAlignment="1">
      <alignment horizontal="right" vertical="top" wrapText="1"/>
    </xf>
    <xf numFmtId="2" fontId="0" fillId="0" borderId="2" xfId="0" applyNumberFormat="1" applyFont="1" applyBorder="1" applyAlignment="1">
      <alignment horizontal="right" vertical="top" wrapText="1"/>
    </xf>
    <xf numFmtId="2" fontId="0" fillId="0" borderId="2" xfId="0" applyNumberFormat="1" applyFont="1" applyBorder="1"/>
    <xf numFmtId="2" fontId="0" fillId="0" borderId="2" xfId="0" applyNumberFormat="1" applyFont="1" applyBorder="1" applyAlignment="1">
      <alignment horizontal="right" vertical="center" wrapText="1"/>
    </xf>
    <xf numFmtId="2" fontId="0" fillId="0" borderId="2" xfId="0" applyNumberFormat="1" applyFont="1" applyFill="1" applyBorder="1" applyAlignment="1">
      <alignment horizontal="right" vertical="top" wrapText="1"/>
    </xf>
    <xf numFmtId="2" fontId="1" fillId="0" borderId="2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49" fontId="1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2" xfId="0" applyFont="1" applyBorder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2" fontId="2" fillId="0" borderId="2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horizontal="right" wrapText="1"/>
    </xf>
    <xf numFmtId="2" fontId="0" fillId="0" borderId="2" xfId="0" applyNumberFormat="1" applyFont="1" applyFill="1" applyBorder="1"/>
    <xf numFmtId="2" fontId="0" fillId="0" borderId="0" xfId="0" applyNumberFormat="1" applyFont="1"/>
    <xf numFmtId="0" fontId="0" fillId="0" borderId="2" xfId="0" applyBorder="1"/>
    <xf numFmtId="2" fontId="0" fillId="0" borderId="2" xfId="0" applyNumberFormat="1" applyBorder="1"/>
    <xf numFmtId="0" fontId="0" fillId="0" borderId="0" xfId="0" applyAlignment="1">
      <alignment horizontal="right"/>
    </xf>
    <xf numFmtId="49" fontId="0" fillId="0" borderId="0" xfId="0" applyNumberFormat="1" applyBorder="1" applyAlignment="1">
      <alignment horizontal="left" vertical="center"/>
    </xf>
    <xf numFmtId="2" fontId="3" fillId="0" borderId="2" xfId="0" applyNumberFormat="1" applyFont="1" applyFill="1" applyBorder="1"/>
    <xf numFmtId="2" fontId="7" fillId="0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0" xfId="0" applyBorder="1"/>
    <xf numFmtId="2" fontId="10" fillId="0" borderId="2" xfId="0" applyNumberFormat="1" applyFont="1" applyBorder="1" applyAlignment="1">
      <alignment horizontal="center" vertical="center"/>
    </xf>
    <xf numFmtId="0" fontId="12" fillId="0" borderId="0" xfId="0" applyFont="1"/>
    <xf numFmtId="2" fontId="12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2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0" borderId="2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66675</xdr:rowOff>
    </xdr:from>
    <xdr:to>
      <xdr:col>4</xdr:col>
      <xdr:colOff>0</xdr:colOff>
      <xdr:row>3</xdr:row>
      <xdr:rowOff>142875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>
          <a:off x="3705225" y="1181100"/>
          <a:ext cx="0" cy="762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3</xdr:row>
      <xdr:rowOff>66675</xdr:rowOff>
    </xdr:from>
    <xdr:to>
      <xdr:col>4</xdr:col>
      <xdr:colOff>0</xdr:colOff>
      <xdr:row>3</xdr:row>
      <xdr:rowOff>142875</xdr:rowOff>
    </xdr:to>
    <xdr:sp macro="" textlink="">
      <xdr:nvSpPr>
        <xdr:cNvPr id="3" name="AutoShape 124"/>
        <xdr:cNvSpPr>
          <a:spLocks noChangeArrowheads="1"/>
        </xdr:cNvSpPr>
      </xdr:nvSpPr>
      <xdr:spPr bwMode="auto">
        <a:xfrm>
          <a:off x="3705225" y="1181100"/>
          <a:ext cx="0" cy="762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3</xdr:row>
      <xdr:rowOff>66675</xdr:rowOff>
    </xdr:from>
    <xdr:to>
      <xdr:col>4</xdr:col>
      <xdr:colOff>0</xdr:colOff>
      <xdr:row>3</xdr:row>
      <xdr:rowOff>142875</xdr:rowOff>
    </xdr:to>
    <xdr:sp macro="" textlink="">
      <xdr:nvSpPr>
        <xdr:cNvPr id="4" name="AutoShape 123"/>
        <xdr:cNvSpPr>
          <a:spLocks noChangeArrowheads="1"/>
        </xdr:cNvSpPr>
      </xdr:nvSpPr>
      <xdr:spPr bwMode="auto">
        <a:xfrm>
          <a:off x="3705225" y="1181100"/>
          <a:ext cx="0" cy="762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3</xdr:row>
      <xdr:rowOff>66675</xdr:rowOff>
    </xdr:from>
    <xdr:to>
      <xdr:col>4</xdr:col>
      <xdr:colOff>0</xdr:colOff>
      <xdr:row>3</xdr:row>
      <xdr:rowOff>142875</xdr:rowOff>
    </xdr:to>
    <xdr:sp macro="" textlink="">
      <xdr:nvSpPr>
        <xdr:cNvPr id="5" name="AutoShape 124"/>
        <xdr:cNvSpPr>
          <a:spLocks noChangeArrowheads="1"/>
        </xdr:cNvSpPr>
      </xdr:nvSpPr>
      <xdr:spPr bwMode="auto">
        <a:xfrm>
          <a:off x="3705225" y="1181100"/>
          <a:ext cx="0" cy="762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opLeftCell="D1" zoomScaleNormal="100" workbookViewId="0">
      <selection activeCell="I10" sqref="I10"/>
    </sheetView>
  </sheetViews>
  <sheetFormatPr defaultRowHeight="15"/>
  <cols>
    <col min="1" max="1" width="9.140625" style="1"/>
    <col min="2" max="2" width="75" style="1" customWidth="1"/>
    <col min="3" max="3" width="16.7109375" style="1" customWidth="1"/>
    <col min="4" max="4" width="6.85546875" style="1" customWidth="1"/>
    <col min="5" max="5" width="5.7109375" style="1" customWidth="1"/>
    <col min="6" max="6" width="79.28515625" style="1" customWidth="1"/>
    <col min="7" max="7" width="13.7109375" style="1" customWidth="1"/>
    <col min="8" max="8" width="9.5703125" style="1" bestFit="1" customWidth="1"/>
    <col min="9" max="16384" width="9.140625" style="1"/>
  </cols>
  <sheetData>
    <row r="1" spans="1:8">
      <c r="B1" s="25" t="s">
        <v>68</v>
      </c>
      <c r="F1" s="25" t="s">
        <v>66</v>
      </c>
    </row>
    <row r="3" spans="1:8">
      <c r="B3" s="51" t="s">
        <v>0</v>
      </c>
      <c r="C3" s="51"/>
      <c r="E3" s="51" t="s">
        <v>0</v>
      </c>
      <c r="F3" s="51"/>
    </row>
    <row r="4" spans="1:8">
      <c r="B4" s="52"/>
      <c r="C4" s="52"/>
    </row>
    <row r="5" spans="1:8" ht="15" customHeight="1">
      <c r="B5" s="51" t="s">
        <v>3</v>
      </c>
      <c r="C5" s="51"/>
      <c r="E5" s="53" t="s">
        <v>65</v>
      </c>
      <c r="F5" s="53"/>
      <c r="G5" s="53"/>
    </row>
    <row r="6" spans="1:8">
      <c r="B6" s="54"/>
      <c r="C6" s="54"/>
      <c r="E6" s="53"/>
      <c r="F6" s="53"/>
      <c r="G6" s="53"/>
    </row>
    <row r="7" spans="1:8">
      <c r="A7" s="12" t="s">
        <v>4</v>
      </c>
      <c r="B7" s="10" t="s">
        <v>55</v>
      </c>
      <c r="C7" s="4">
        <f>C9+C10</f>
        <v>908559.57000000007</v>
      </c>
      <c r="E7" s="12" t="s">
        <v>4</v>
      </c>
      <c r="F7" s="10" t="s">
        <v>5</v>
      </c>
      <c r="G7" s="19">
        <f>G9+G10+G11</f>
        <v>817585.64999999991</v>
      </c>
    </row>
    <row r="8" spans="1:8">
      <c r="A8" s="14"/>
      <c r="B8" s="11" t="s">
        <v>1</v>
      </c>
      <c r="C8" s="5"/>
      <c r="E8" s="13"/>
      <c r="F8" s="11" t="s">
        <v>1</v>
      </c>
      <c r="G8" s="20"/>
    </row>
    <row r="9" spans="1:8">
      <c r="A9" s="13" t="s">
        <v>6</v>
      </c>
      <c r="B9" s="11" t="s">
        <v>7</v>
      </c>
      <c r="C9" s="6">
        <v>422079.69</v>
      </c>
      <c r="E9" s="13" t="s">
        <v>6</v>
      </c>
      <c r="F9" s="11" t="s">
        <v>45</v>
      </c>
      <c r="G9" s="24">
        <v>205565.87</v>
      </c>
    </row>
    <row r="10" spans="1:8" ht="27" customHeight="1">
      <c r="A10" s="13" t="s">
        <v>8</v>
      </c>
      <c r="B10" s="11" t="s">
        <v>9</v>
      </c>
      <c r="C10" s="7">
        <v>486479.88</v>
      </c>
      <c r="E10" s="13" t="s">
        <v>8</v>
      </c>
      <c r="F10" s="11" t="s">
        <v>46</v>
      </c>
      <c r="G10" s="6">
        <v>507333.6</v>
      </c>
    </row>
    <row r="11" spans="1:8" ht="13.5" customHeight="1">
      <c r="A11" s="13"/>
      <c r="B11" s="11"/>
      <c r="C11" s="7"/>
      <c r="E11" s="13" t="s">
        <v>47</v>
      </c>
      <c r="F11" s="23" t="s">
        <v>67</v>
      </c>
      <c r="G11" s="21">
        <v>104686.18</v>
      </c>
    </row>
    <row r="12" spans="1:8">
      <c r="A12" s="12" t="s">
        <v>10</v>
      </c>
      <c r="B12" s="10" t="s">
        <v>11</v>
      </c>
      <c r="C12" s="4">
        <f>C14+C15+C16+C17+C18+C19+C20+C21+C22+C23+C24+C25+C26+C27+C28++C29+C30+C31</f>
        <v>702993.70000000019</v>
      </c>
      <c r="E12" s="13"/>
      <c r="F12" s="14"/>
      <c r="G12" s="20"/>
    </row>
    <row r="13" spans="1:8" ht="15" customHeight="1">
      <c r="A13" s="12"/>
      <c r="B13" s="11" t="s">
        <v>1</v>
      </c>
      <c r="C13" s="5"/>
      <c r="E13" s="12" t="s">
        <v>10</v>
      </c>
      <c r="F13" s="10" t="s">
        <v>11</v>
      </c>
      <c r="G13" s="19">
        <f>SUM(G15:G28)+G29</f>
        <v>817585.65</v>
      </c>
      <c r="H13" s="22"/>
    </row>
    <row r="14" spans="1:8">
      <c r="A14" s="13" t="s">
        <v>12</v>
      </c>
      <c r="B14" s="11" t="s">
        <v>13</v>
      </c>
      <c r="C14" s="14">
        <v>212623.32</v>
      </c>
      <c r="E14" s="12"/>
      <c r="F14" s="11" t="s">
        <v>1</v>
      </c>
      <c r="G14" s="21"/>
      <c r="H14" s="22"/>
    </row>
    <row r="15" spans="1:8">
      <c r="A15" s="13" t="s">
        <v>14</v>
      </c>
      <c r="B15" s="11" t="s">
        <v>15</v>
      </c>
      <c r="C15" s="14">
        <v>83382.95</v>
      </c>
      <c r="E15" s="13" t="s">
        <v>12</v>
      </c>
      <c r="F15" s="15" t="s">
        <v>48</v>
      </c>
      <c r="G15" s="21">
        <v>243600</v>
      </c>
    </row>
    <row r="16" spans="1:8">
      <c r="A16" s="13" t="s">
        <v>16</v>
      </c>
      <c r="B16" s="11" t="s">
        <v>17</v>
      </c>
      <c r="C16" s="5">
        <v>30755</v>
      </c>
      <c r="E16" s="13" t="s">
        <v>14</v>
      </c>
      <c r="F16" s="15" t="s">
        <v>49</v>
      </c>
      <c r="G16" s="21">
        <v>84560</v>
      </c>
    </row>
    <row r="17" spans="1:8">
      <c r="A17" s="13" t="s">
        <v>18</v>
      </c>
      <c r="B17" s="11" t="s">
        <v>19</v>
      </c>
      <c r="C17" s="8">
        <v>36581.879999999997</v>
      </c>
      <c r="E17" s="13" t="s">
        <v>16</v>
      </c>
      <c r="F17" s="15" t="s">
        <v>50</v>
      </c>
      <c r="G17" s="21">
        <v>36400</v>
      </c>
    </row>
    <row r="18" spans="1:8">
      <c r="A18" s="13" t="s">
        <v>20</v>
      </c>
      <c r="B18" s="15" t="s">
        <v>56</v>
      </c>
      <c r="C18" s="8">
        <v>46627.41</v>
      </c>
      <c r="E18" s="13" t="s">
        <v>18</v>
      </c>
      <c r="F18" s="11" t="s">
        <v>19</v>
      </c>
      <c r="G18" s="21">
        <v>40000</v>
      </c>
    </row>
    <row r="19" spans="1:8">
      <c r="A19" s="13" t="s">
        <v>31</v>
      </c>
      <c r="B19" s="15" t="s">
        <v>21</v>
      </c>
      <c r="C19" s="8">
        <v>5550</v>
      </c>
      <c r="E19" s="13" t="s">
        <v>20</v>
      </c>
      <c r="F19" s="15" t="s">
        <v>56</v>
      </c>
      <c r="G19" s="21">
        <v>50000</v>
      </c>
    </row>
    <row r="20" spans="1:8">
      <c r="A20" s="13" t="s">
        <v>32</v>
      </c>
      <c r="B20" s="15" t="s">
        <v>22</v>
      </c>
      <c r="C20" s="8">
        <v>1221.96</v>
      </c>
      <c r="E20" s="13" t="s">
        <v>31</v>
      </c>
      <c r="F20" s="15" t="s">
        <v>54</v>
      </c>
      <c r="G20" s="21">
        <v>7000</v>
      </c>
    </row>
    <row r="21" spans="1:8">
      <c r="A21" s="13" t="s">
        <v>33</v>
      </c>
      <c r="B21" s="15" t="s">
        <v>23</v>
      </c>
      <c r="C21" s="8">
        <v>8251.93</v>
      </c>
      <c r="E21" s="13" t="s">
        <v>32</v>
      </c>
      <c r="F21" s="14" t="s">
        <v>51</v>
      </c>
      <c r="G21" s="21">
        <v>10000</v>
      </c>
    </row>
    <row r="22" spans="1:8">
      <c r="A22" s="13" t="s">
        <v>34</v>
      </c>
      <c r="B22" s="16" t="s">
        <v>24</v>
      </c>
      <c r="C22" s="8">
        <v>800</v>
      </c>
      <c r="E22" s="13" t="s">
        <v>33</v>
      </c>
      <c r="F22" s="11" t="s">
        <v>52</v>
      </c>
      <c r="G22" s="27">
        <v>4500</v>
      </c>
    </row>
    <row r="23" spans="1:8">
      <c r="A23" s="13" t="s">
        <v>35</v>
      </c>
      <c r="B23" s="16" t="s">
        <v>25</v>
      </c>
      <c r="C23" s="8">
        <v>1513.53</v>
      </c>
      <c r="E23" s="13" t="s">
        <v>34</v>
      </c>
      <c r="F23" s="11" t="s">
        <v>22</v>
      </c>
      <c r="G23" s="21">
        <v>1500</v>
      </c>
    </row>
    <row r="24" spans="1:8">
      <c r="A24" s="13" t="s">
        <v>36</v>
      </c>
      <c r="B24" s="16" t="s">
        <v>26</v>
      </c>
      <c r="C24" s="8">
        <v>4288.21</v>
      </c>
      <c r="E24" s="13" t="s">
        <v>35</v>
      </c>
      <c r="F24" s="11" t="s">
        <v>23</v>
      </c>
      <c r="G24" s="21">
        <v>15000</v>
      </c>
    </row>
    <row r="25" spans="1:8">
      <c r="A25" s="13" t="s">
        <v>37</v>
      </c>
      <c r="B25" s="17" t="s">
        <v>27</v>
      </c>
      <c r="C25" s="8">
        <v>104687.1</v>
      </c>
      <c r="E25" s="13" t="s">
        <v>36</v>
      </c>
      <c r="F25" s="16" t="s">
        <v>63</v>
      </c>
      <c r="G25" s="6">
        <v>15000</v>
      </c>
    </row>
    <row r="26" spans="1:8">
      <c r="A26" s="13" t="s">
        <v>38</v>
      </c>
      <c r="B26" s="18" t="s">
        <v>28</v>
      </c>
      <c r="C26" s="8">
        <v>4000</v>
      </c>
      <c r="E26" s="13" t="s">
        <v>37</v>
      </c>
      <c r="F26" s="23" t="s">
        <v>64</v>
      </c>
      <c r="G26" s="6">
        <v>1000</v>
      </c>
    </row>
    <row r="27" spans="1:8">
      <c r="A27" s="13" t="s">
        <v>39</v>
      </c>
      <c r="B27" s="18" t="s">
        <v>57</v>
      </c>
      <c r="C27" s="8">
        <v>99558.16</v>
      </c>
      <c r="E27" s="13" t="s">
        <v>38</v>
      </c>
      <c r="F27" s="18" t="s">
        <v>57</v>
      </c>
      <c r="G27" s="21">
        <v>50000</v>
      </c>
    </row>
    <row r="28" spans="1:8">
      <c r="A28" s="13" t="s">
        <v>40</v>
      </c>
      <c r="B28" s="16" t="s">
        <v>58</v>
      </c>
      <c r="C28" s="8">
        <v>51010.74</v>
      </c>
      <c r="E28" s="13" t="s">
        <v>39</v>
      </c>
      <c r="F28" s="23" t="s">
        <v>69</v>
      </c>
      <c r="G28" s="21">
        <v>800</v>
      </c>
      <c r="H28" s="22"/>
    </row>
    <row r="29" spans="1:8">
      <c r="A29" s="13" t="s">
        <v>41</v>
      </c>
      <c r="B29" s="16" t="s">
        <v>59</v>
      </c>
      <c r="C29" s="8">
        <v>8541.51</v>
      </c>
      <c r="E29" s="13" t="s">
        <v>40</v>
      </c>
      <c r="F29" s="23" t="s">
        <v>70</v>
      </c>
      <c r="G29" s="21">
        <v>258225.65</v>
      </c>
    </row>
    <row r="30" spans="1:8">
      <c r="A30" s="13" t="s">
        <v>42</v>
      </c>
      <c r="B30" s="16" t="s">
        <v>29</v>
      </c>
      <c r="C30" s="8">
        <v>2800</v>
      </c>
    </row>
    <row r="31" spans="1:8">
      <c r="A31" s="13" t="s">
        <v>53</v>
      </c>
      <c r="B31" s="16" t="s">
        <v>30</v>
      </c>
      <c r="C31" s="8">
        <v>800</v>
      </c>
      <c r="E31" s="26" t="s">
        <v>61</v>
      </c>
    </row>
    <row r="32" spans="1:8">
      <c r="A32" s="12" t="s">
        <v>43</v>
      </c>
      <c r="B32" s="10" t="s">
        <v>44</v>
      </c>
      <c r="C32" s="9">
        <f>C7-C12</f>
        <v>205565.86999999988</v>
      </c>
      <c r="E32" s="26" t="s">
        <v>62</v>
      </c>
    </row>
    <row r="33" spans="2:6">
      <c r="B33" s="2"/>
      <c r="C33" s="3"/>
    </row>
    <row r="34" spans="2:6">
      <c r="B34" s="50" t="s">
        <v>2</v>
      </c>
      <c r="C34" s="50"/>
      <c r="E34" s="50" t="s">
        <v>2</v>
      </c>
      <c r="F34" s="50"/>
    </row>
    <row r="36" spans="2:6">
      <c r="B36" t="s">
        <v>60</v>
      </c>
    </row>
  </sheetData>
  <mergeCells count="8">
    <mergeCell ref="B34:C34"/>
    <mergeCell ref="E34:F34"/>
    <mergeCell ref="B3:C3"/>
    <mergeCell ref="E3:F3"/>
    <mergeCell ref="B4:C4"/>
    <mergeCell ref="B5:C5"/>
    <mergeCell ref="E5:G6"/>
    <mergeCell ref="B6:C6"/>
  </mergeCells>
  <pageMargins left="0.7" right="0.22" top="0.75" bottom="0.75" header="0.3" footer="0.3"/>
  <pageSetup paperSize="9" scale="9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zoomScaleNormal="100" workbookViewId="0">
      <selection activeCell="E27" sqref="E27"/>
    </sheetView>
  </sheetViews>
  <sheetFormatPr defaultRowHeight="15"/>
  <cols>
    <col min="1" max="1" width="17.5703125" customWidth="1"/>
    <col min="2" max="2" width="19.28515625" customWidth="1"/>
    <col min="3" max="3" width="10.5703125" customWidth="1"/>
    <col min="4" max="4" width="11.85546875" bestFit="1" customWidth="1"/>
    <col min="5" max="5" width="12.85546875" customWidth="1"/>
    <col min="6" max="6" width="12.140625" style="44" customWidth="1"/>
    <col min="7" max="7" width="13.7109375" customWidth="1"/>
    <col min="8" max="8" width="21" customWidth="1"/>
    <col min="11" max="11" width="19" customWidth="1"/>
  </cols>
  <sheetData>
    <row r="1" spans="1:8" ht="18.75">
      <c r="A1" s="57" t="s">
        <v>71</v>
      </c>
      <c r="B1" s="57"/>
      <c r="C1" s="57"/>
      <c r="D1" s="57"/>
      <c r="E1" s="57"/>
      <c r="F1" s="57"/>
      <c r="G1" s="46"/>
      <c r="H1" s="46"/>
    </row>
    <row r="3" spans="1:8" ht="15" customHeight="1">
      <c r="A3" s="62" t="s">
        <v>72</v>
      </c>
      <c r="B3" s="63" t="s">
        <v>73</v>
      </c>
      <c r="C3" s="63" t="s">
        <v>74</v>
      </c>
      <c r="D3" s="65" t="s">
        <v>75</v>
      </c>
      <c r="E3" s="66"/>
      <c r="F3" s="67"/>
    </row>
    <row r="4" spans="1:8" ht="25.5">
      <c r="A4" s="62"/>
      <c r="B4" s="64"/>
      <c r="C4" s="64"/>
      <c r="D4" s="28" t="s">
        <v>76</v>
      </c>
      <c r="E4" s="28" t="s">
        <v>77</v>
      </c>
      <c r="F4" s="28" t="s">
        <v>78</v>
      </c>
    </row>
    <row r="5" spans="1:8" ht="25.5">
      <c r="A5" s="29" t="s">
        <v>79</v>
      </c>
      <c r="B5" s="45" t="s">
        <v>104</v>
      </c>
      <c r="C5" s="30" t="s">
        <v>80</v>
      </c>
      <c r="D5" s="31">
        <v>18.63</v>
      </c>
      <c r="E5" s="31">
        <v>19.75</v>
      </c>
      <c r="F5" s="32">
        <v>20.8</v>
      </c>
    </row>
    <row r="6" spans="1:8" ht="51">
      <c r="A6" s="29" t="s">
        <v>81</v>
      </c>
      <c r="B6" s="45" t="s">
        <v>104</v>
      </c>
      <c r="C6" s="30" t="s">
        <v>80</v>
      </c>
      <c r="D6" s="33">
        <v>8.91</v>
      </c>
      <c r="E6" s="33">
        <v>9.44</v>
      </c>
      <c r="F6" s="34">
        <v>9.9499999999999993</v>
      </c>
    </row>
    <row r="7" spans="1:8" ht="25.5">
      <c r="A7" s="29" t="s">
        <v>82</v>
      </c>
      <c r="B7" s="35" t="s">
        <v>83</v>
      </c>
      <c r="C7" s="30" t="s">
        <v>80</v>
      </c>
      <c r="D7" s="33">
        <v>78.16</v>
      </c>
      <c r="E7" s="33">
        <v>82.86</v>
      </c>
      <c r="F7" s="36">
        <v>85.18</v>
      </c>
    </row>
    <row r="8" spans="1:8" ht="18.75">
      <c r="A8" s="37" t="s">
        <v>84</v>
      </c>
      <c r="B8" s="35" t="s">
        <v>83</v>
      </c>
      <c r="C8" s="37" t="s">
        <v>85</v>
      </c>
      <c r="D8" s="36">
        <v>1086.43</v>
      </c>
      <c r="E8" s="36">
        <v>1151.6099999999999</v>
      </c>
      <c r="F8" s="36">
        <v>1174.7</v>
      </c>
    </row>
    <row r="9" spans="1:8" ht="38.25">
      <c r="A9" s="37" t="s">
        <v>86</v>
      </c>
      <c r="B9" s="35" t="s">
        <v>87</v>
      </c>
      <c r="C9" s="37" t="s">
        <v>88</v>
      </c>
      <c r="D9" s="36">
        <v>2.41</v>
      </c>
      <c r="E9" s="59">
        <v>2.54</v>
      </c>
      <c r="F9" s="60"/>
    </row>
    <row r="10" spans="1:8" ht="38.25">
      <c r="A10" s="37" t="s">
        <v>89</v>
      </c>
      <c r="B10" s="35" t="s">
        <v>90</v>
      </c>
      <c r="C10" s="37" t="s">
        <v>91</v>
      </c>
      <c r="D10" s="36">
        <v>54.46</v>
      </c>
      <c r="E10" s="61">
        <v>62.3</v>
      </c>
      <c r="F10" s="61"/>
    </row>
    <row r="11" spans="1:8">
      <c r="A11" s="40"/>
      <c r="B11" s="40"/>
      <c r="C11" s="40"/>
      <c r="D11" s="40"/>
      <c r="E11" s="40"/>
      <c r="F11" s="41"/>
      <c r="G11" s="40"/>
      <c r="H11" s="40"/>
    </row>
    <row r="12" spans="1:8" ht="26.25" customHeight="1">
      <c r="A12" s="48" t="s">
        <v>92</v>
      </c>
      <c r="B12" s="49"/>
      <c r="C12" s="49"/>
      <c r="D12" s="49"/>
      <c r="E12" s="49"/>
      <c r="F12" s="49"/>
      <c r="G12" s="49"/>
      <c r="H12" s="49"/>
    </row>
    <row r="13" spans="1:8">
      <c r="A13" s="35" t="s">
        <v>93</v>
      </c>
      <c r="B13" s="55" t="s">
        <v>94</v>
      </c>
      <c r="C13" s="56"/>
      <c r="D13" s="35" t="s">
        <v>74</v>
      </c>
      <c r="E13" s="42" t="s">
        <v>105</v>
      </c>
      <c r="F13" s="47" t="s">
        <v>106</v>
      </c>
      <c r="G13" s="38"/>
    </row>
    <row r="14" spans="1:8" ht="36" customHeight="1">
      <c r="A14" s="43" t="s">
        <v>95</v>
      </c>
      <c r="B14" s="55" t="s">
        <v>96</v>
      </c>
      <c r="C14" s="56"/>
      <c r="D14" s="43" t="s">
        <v>97</v>
      </c>
      <c r="E14" s="39">
        <v>6</v>
      </c>
      <c r="F14" s="58">
        <v>10.85</v>
      </c>
    </row>
    <row r="15" spans="1:8" ht="24" customHeight="1">
      <c r="A15" s="43" t="s">
        <v>98</v>
      </c>
      <c r="B15" s="55" t="s">
        <v>99</v>
      </c>
      <c r="C15" s="56"/>
      <c r="D15" s="43" t="s">
        <v>97</v>
      </c>
      <c r="E15" s="39">
        <v>2.1</v>
      </c>
      <c r="F15" s="58"/>
    </row>
    <row r="16" spans="1:8" ht="24" customHeight="1">
      <c r="A16" s="43" t="s">
        <v>100</v>
      </c>
      <c r="B16" s="55" t="s">
        <v>101</v>
      </c>
      <c r="C16" s="56"/>
      <c r="D16" s="43" t="s">
        <v>97</v>
      </c>
      <c r="E16" s="39">
        <v>2.5499999999999998</v>
      </c>
      <c r="F16" s="58"/>
    </row>
    <row r="17" spans="1:6" ht="24" customHeight="1">
      <c r="A17" s="43" t="s">
        <v>102</v>
      </c>
      <c r="B17" s="55" t="s">
        <v>103</v>
      </c>
      <c r="C17" s="56"/>
      <c r="D17" s="43" t="s">
        <v>97</v>
      </c>
      <c r="E17" s="39">
        <v>0.2</v>
      </c>
      <c r="F17" s="58"/>
    </row>
    <row r="19" spans="1:6">
      <c r="A19" t="s">
        <v>107</v>
      </c>
    </row>
    <row r="21" spans="1:6">
      <c r="A21" t="s">
        <v>109</v>
      </c>
    </row>
    <row r="22" spans="1:6">
      <c r="A22" t="s">
        <v>108</v>
      </c>
    </row>
  </sheetData>
  <mergeCells count="13">
    <mergeCell ref="B17:C17"/>
    <mergeCell ref="A1:F1"/>
    <mergeCell ref="F14:F17"/>
    <mergeCell ref="B14:C14"/>
    <mergeCell ref="B15:C15"/>
    <mergeCell ref="B16:C16"/>
    <mergeCell ref="B13:C13"/>
    <mergeCell ref="E9:F9"/>
    <mergeCell ref="E10:F10"/>
    <mergeCell ref="A3:A4"/>
    <mergeCell ref="B3:B4"/>
    <mergeCell ref="C3:C4"/>
    <mergeCell ref="D3:F3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фин отчет 2011 смета 2012</vt:lpstr>
      <vt:lpstr>тариф 2012</vt:lpstr>
      <vt:lpstr>'фин отчет 2011 смета 2012'!Область_печати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2012-12-04T10:24:00Z</dcterms:modified>
</cp:coreProperties>
</file>