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10" windowHeight="14130"/>
  </bookViews>
  <sheets>
    <sheet name="Свод" sheetId="5" r:id="rId1"/>
  </sheets>
  <definedNames>
    <definedName name="_xlnm.Print_Titles" localSheetId="0">Свод!$20:$20</definedName>
    <definedName name="_xlnm.Print_Area" localSheetId="0">Свод!$A$1:$G$79</definedName>
  </definedNames>
  <calcPr calcId="145621"/>
</workbook>
</file>

<file path=xl/calcChain.xml><?xml version="1.0" encoding="utf-8"?>
<calcChain xmlns="http://schemas.openxmlformats.org/spreadsheetml/2006/main">
  <c r="G69" i="5" l="1"/>
  <c r="F69" i="5"/>
  <c r="F70" i="5"/>
  <c r="G70" i="5"/>
  <c r="A47" i="5" l="1"/>
  <c r="A48" i="5"/>
  <c r="A49" i="5"/>
  <c r="A50" i="5" s="1"/>
  <c r="A29" i="5"/>
  <c r="A30" i="5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28" i="5"/>
  <c r="D82" i="5" l="1"/>
  <c r="C82" i="5" s="1"/>
  <c r="D27" i="5"/>
  <c r="C27" i="5" s="1"/>
  <c r="D24" i="5"/>
  <c r="D23" i="5"/>
  <c r="C23" i="5" s="1"/>
  <c r="G52" i="5" l="1"/>
  <c r="F52" i="5"/>
  <c r="E52" i="5"/>
  <c r="E67" i="5"/>
  <c r="F67" i="5"/>
  <c r="G67" i="5"/>
  <c r="E71" i="5"/>
  <c r="F71" i="5"/>
  <c r="G71" i="5"/>
  <c r="E74" i="5"/>
  <c r="F74" i="5"/>
  <c r="G74" i="5"/>
  <c r="D69" i="5" l="1"/>
  <c r="D70" i="5"/>
  <c r="C70" i="5" s="1"/>
  <c r="C69" i="5" l="1"/>
  <c r="C71" i="5" s="1"/>
  <c r="D71" i="5"/>
  <c r="D66" i="5"/>
  <c r="C66" i="5" s="1"/>
  <c r="D54" i="5"/>
  <c r="D67" i="5" l="1"/>
  <c r="C54" i="5"/>
  <c r="C67" i="5" s="1"/>
  <c r="D51" i="5"/>
  <c r="C51" i="5" s="1"/>
  <c r="E25" i="5"/>
  <c r="E75" i="5" s="1"/>
  <c r="F25" i="5"/>
  <c r="G25" i="5"/>
  <c r="C24" i="5"/>
  <c r="G75" i="5" l="1"/>
  <c r="F75" i="5"/>
  <c r="D52" i="5"/>
  <c r="D25" i="5"/>
  <c r="C25" i="5"/>
  <c r="G84" i="5" l="1"/>
  <c r="F84" i="5" l="1"/>
  <c r="D73" i="5"/>
  <c r="D74" i="5" s="1"/>
  <c r="D75" i="5" s="1"/>
  <c r="C73" i="5" l="1"/>
  <c r="C74" i="5" s="1"/>
  <c r="C52" i="5"/>
  <c r="C75" i="5" l="1"/>
</calcChain>
</file>

<file path=xl/sharedStrings.xml><?xml version="1.0" encoding="utf-8"?>
<sst xmlns="http://schemas.openxmlformats.org/spreadsheetml/2006/main" count="75" uniqueCount="72">
  <si>
    <t>средства федерального бюджета,  руб.</t>
  </si>
  <si>
    <t>средства областного бюджета, руб.</t>
  </si>
  <si>
    <t>городского округа город Воронеж</t>
  </si>
  <si>
    <t>УТВЕРЖДЕНО</t>
  </si>
  <si>
    <t>распоряжением администрации</t>
  </si>
  <si>
    <t>Проведение проверки достоверности сметной стоимости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</si>
  <si>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</si>
  <si>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</si>
  <si>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</si>
  <si>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</si>
  <si>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</si>
  <si>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</si>
  <si>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</si>
  <si>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</si>
  <si>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Итого по Центральному району</t>
  </si>
  <si>
    <t>Общая  стоимость,  руб.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</si>
  <si>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</si>
  <si>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</si>
  <si>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</si>
  <si>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</si>
  <si>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Коммунальное хозяйство 0502</t>
  </si>
  <si>
    <t>Устройство подъездных путей к контейнерным площадкам, устройство водонепроницаемого покрытия с уклоном для отведения талых и дождевых сточных вод, устройство ограждения, обеспечивающего предупреждение распространения отходов за пределы контейнерной площадки, в том числе устройство защитных конструкций для контейнеров твердых коммунальных отходов</t>
  </si>
  <si>
    <t>Управление экологии</t>
  </si>
  <si>
    <t>Итого по управлению экологии</t>
  </si>
  <si>
    <t>Приобретение контейнеров (урн) в целях реализации раздельного накопления твердых коммунальных отходов</t>
  </si>
  <si>
    <t>ул. 20-летия Октября, 95б</t>
  </si>
  <si>
    <t>ул. Революции 1905 года, 33/1</t>
  </si>
  <si>
    <t>ул. 5 Декабря, 17</t>
  </si>
  <si>
    <t>ул. Плехановская, 59</t>
  </si>
  <si>
    <t>ул. 9 Января, 83</t>
  </si>
  <si>
    <t>б-р Пионеров, 17Б</t>
  </si>
  <si>
    <t>пер. Земнухова, 18А</t>
  </si>
  <si>
    <t>пер. Земнухова, 20А</t>
  </si>
  <si>
    <t>ул. Космонавта Комарова, 8Б</t>
  </si>
  <si>
    <t>ул. Космонавтов, 10</t>
  </si>
  <si>
    <t>ул. Космонавтов, 30</t>
  </si>
  <si>
    <t>ул. Пеше-Стрелецкая, 70</t>
  </si>
  <si>
    <t>ул. Пеше-Стрелецкая, 77</t>
  </si>
  <si>
    <t>ул. Пеше-Стрелецкая, 100</t>
  </si>
  <si>
    <t>ул. Пеше-Стрелецкая, 165</t>
  </si>
  <si>
    <t>ул. Писателя Маршака, 16</t>
  </si>
  <si>
    <t>Всего по городскому округу город Воронеж</t>
  </si>
  <si>
    <t xml:space="preserve">ассигнований бюджета городского округа город Воронеж </t>
  </si>
  <si>
    <t xml:space="preserve">на обеспечение мероприятий по организации системы раздельного </t>
  </si>
  <si>
    <t xml:space="preserve">Руководитель управления </t>
  </si>
  <si>
    <t>накопления твердых коммунальных отходов на 2024 год</t>
  </si>
  <si>
    <t>ул. Баррикадная, 34</t>
  </si>
  <si>
    <t>пер. Алтайский, 26</t>
  </si>
  <si>
    <t>ул. Летчика Щербакова, 10</t>
  </si>
  <si>
    <t>ул. Обороны революции, 47а</t>
  </si>
  <si>
    <t xml:space="preserve">ул. Кольцовская, 52 </t>
  </si>
  <si>
    <t>лимиты</t>
  </si>
  <si>
    <t>2024 год</t>
  </si>
  <si>
    <t xml:space="preserve">ул. Ворошилова, 2 </t>
  </si>
  <si>
    <t>ул. 20-летия Октября, 22</t>
  </si>
  <si>
    <t xml:space="preserve">ул. Красноармейская, 15 </t>
  </si>
  <si>
    <t xml:space="preserve">ул. Броневая, 1 </t>
  </si>
  <si>
    <t xml:space="preserve">ул. Ворошилова, 41 </t>
  </si>
  <si>
    <t xml:space="preserve">ул. Плехановская, 43 </t>
  </si>
  <si>
    <t xml:space="preserve">ул. Краснознаменная, 171  </t>
  </si>
  <si>
    <t xml:space="preserve">ул. Кропоткина, 13а  </t>
  </si>
  <si>
    <t xml:space="preserve">ул. Моисеева, 13/2 </t>
  </si>
  <si>
    <t xml:space="preserve">ул. Пушкинская, 20 </t>
  </si>
  <si>
    <t xml:space="preserve">ул. 20-летия Октября, 94  </t>
  </si>
  <si>
    <t>ул. Фридриха Энгельса, 74</t>
  </si>
  <si>
    <t xml:space="preserve">ул. Броневая, 6 </t>
  </si>
  <si>
    <t>жилищно-коммунального хозяйства                                                              В.В. Мамаев</t>
  </si>
  <si>
    <t xml:space="preserve">ул. Кривошеина, 1 </t>
  </si>
  <si>
    <t>ул. Красноармейская, 33/6</t>
  </si>
  <si>
    <t>ул. Артиллерийская, 35</t>
  </si>
  <si>
    <t xml:space="preserve">ул. 3 Интернационала, 57 </t>
  </si>
  <si>
    <t>от 26.04.2024       № 279-р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</si>
</sst>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4" fontId="4" fillId="2" borderId="0" xfId="0" applyNumberFormat="1" applyFont="1" applyFill="1"/>
    <xf numFmtId="4" fontId="4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4" fontId="9" fillId="2" borderId="1" xfId="10" applyNumberFormat="1" applyFont="1" applyFill="1" applyBorder="1" applyAlignment="1">
      <alignment horizontal="center" vertical="center"/>
    </xf>
    <xf numFmtId="4" fontId="9" fillId="2" borderId="1" xfId="1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" fontId="13" fillId="2" borderId="0" xfId="0" applyNumberFormat="1" applyFont="1" applyFill="1" applyBorder="1" applyAlignment="1">
      <alignment vertical="center"/>
    </xf>
    <xf numFmtId="1" fontId="14" fillId="2" borderId="0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12" fillId="2" borderId="5" xfId="10" applyNumberFormat="1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49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view="pageBreakPreview" zoomScale="70" zoomScaleNormal="57" zoomScaleSheetLayoutView="70" workbookViewId="0">
      <selection activeCell="A13" sqref="A13:G13"/>
    </sheetView>
  </sheetViews>
  <sheetFormatPr defaultRowHeight="15.75" x14ac:dyDescent="0.25"/>
  <cols>
    <col min="1" max="1" width="9" style="4" customWidth="1"/>
    <col min="2" max="2" width="53" style="3" customWidth="1"/>
    <col min="3" max="3" width="27.140625" style="1" customWidth="1"/>
    <col min="4" max="4" width="26.85546875" style="1" customWidth="1"/>
    <col min="5" max="5" width="17.140625" style="1" customWidth="1"/>
    <col min="6" max="6" width="26.85546875" style="1" customWidth="1"/>
    <col min="7" max="7" width="25.7109375" style="1" customWidth="1"/>
    <col min="8" max="8" width="9.140625" style="1"/>
    <col min="9" max="9" width="15.7109375" style="1" bestFit="1" customWidth="1"/>
    <col min="10" max="10" width="18.7109375" style="1" customWidth="1"/>
    <col min="11" max="11" width="20" style="1" customWidth="1"/>
    <col min="12" max="16384" width="9.140625" style="1"/>
  </cols>
  <sheetData>
    <row r="1" spans="1:7" ht="15.75" customHeight="1" x14ac:dyDescent="0.25">
      <c r="B1" s="2"/>
    </row>
    <row r="2" spans="1:7" ht="28.5" customHeight="1" x14ac:dyDescent="0.25">
      <c r="B2" s="2"/>
      <c r="D2" s="45" t="s">
        <v>3</v>
      </c>
      <c r="E2" s="45"/>
      <c r="F2" s="45"/>
      <c r="G2" s="45"/>
    </row>
    <row r="3" spans="1:7" ht="29.25" customHeight="1" x14ac:dyDescent="0.25">
      <c r="B3" s="2"/>
      <c r="D3" s="45" t="s">
        <v>4</v>
      </c>
      <c r="E3" s="45"/>
      <c r="F3" s="45"/>
      <c r="G3" s="45"/>
    </row>
    <row r="4" spans="1:7" ht="32.25" customHeight="1" x14ac:dyDescent="0.25">
      <c r="B4" s="2"/>
      <c r="D4" s="45" t="s">
        <v>2</v>
      </c>
      <c r="E4" s="45"/>
      <c r="F4" s="45"/>
      <c r="G4" s="45"/>
    </row>
    <row r="5" spans="1:7" ht="32.25" customHeight="1" x14ac:dyDescent="0.25">
      <c r="B5" s="2"/>
      <c r="D5" s="45" t="s">
        <v>71</v>
      </c>
      <c r="E5" s="45"/>
      <c r="F5" s="45"/>
      <c r="G5" s="45"/>
    </row>
    <row r="6" spans="1:7" ht="32.25" customHeight="1" x14ac:dyDescent="0.25">
      <c r="B6" s="2"/>
      <c r="D6" s="10"/>
      <c r="E6" s="10"/>
      <c r="F6" s="10"/>
      <c r="G6" s="10"/>
    </row>
    <row r="7" spans="1:7" ht="32.25" customHeight="1" x14ac:dyDescent="0.25">
      <c r="B7" s="2"/>
      <c r="D7" s="10"/>
      <c r="E7" s="10"/>
      <c r="F7" s="10"/>
      <c r="G7" s="10"/>
    </row>
    <row r="8" spans="1:7" ht="12.75" customHeight="1" x14ac:dyDescent="0.25">
      <c r="B8" s="2"/>
    </row>
    <row r="9" spans="1:7" ht="23.25" hidden="1" customHeight="1" x14ac:dyDescent="0.25">
      <c r="B9" s="2"/>
    </row>
    <row r="10" spans="1:7" ht="23.25" hidden="1" customHeight="1" x14ac:dyDescent="0.25">
      <c r="B10" s="2"/>
    </row>
    <row r="11" spans="1:7" s="5" customFormat="1" ht="41.25" customHeight="1" x14ac:dyDescent="0.25">
      <c r="A11" s="46" t="s">
        <v>6</v>
      </c>
      <c r="B11" s="46"/>
      <c r="C11" s="46"/>
      <c r="D11" s="46"/>
      <c r="E11" s="46"/>
      <c r="F11" s="46"/>
      <c r="G11" s="46"/>
    </row>
    <row r="12" spans="1:7" s="5" customFormat="1" ht="42.75" customHeight="1" x14ac:dyDescent="0.25">
      <c r="A12" s="46" t="s">
        <v>42</v>
      </c>
      <c r="B12" s="46"/>
      <c r="C12" s="46"/>
      <c r="D12" s="46"/>
      <c r="E12" s="46"/>
      <c r="F12" s="46"/>
      <c r="G12" s="46"/>
    </row>
    <row r="13" spans="1:7" s="5" customFormat="1" ht="23.25" customHeight="1" x14ac:dyDescent="0.45">
      <c r="A13" s="47" t="s">
        <v>43</v>
      </c>
      <c r="B13" s="47"/>
      <c r="C13" s="47"/>
      <c r="D13" s="47"/>
      <c r="E13" s="47"/>
      <c r="F13" s="47"/>
      <c r="G13" s="47"/>
    </row>
    <row r="14" spans="1:7" s="5" customFormat="1" ht="45" customHeight="1" x14ac:dyDescent="0.25">
      <c r="A14" s="38" t="s">
        <v>45</v>
      </c>
      <c r="B14" s="38"/>
      <c r="C14" s="38"/>
      <c r="D14" s="38"/>
      <c r="E14" s="38"/>
      <c r="F14" s="38"/>
      <c r="G14" s="38"/>
    </row>
    <row r="15" spans="1:7" s="5" customFormat="1" ht="22.5" customHeight="1" x14ac:dyDescent="0.4">
      <c r="A15" s="48" t="s">
        <v>16</v>
      </c>
      <c r="B15" s="48" t="s">
        <v>17</v>
      </c>
      <c r="C15" s="39" t="s">
        <v>52</v>
      </c>
      <c r="D15" s="40"/>
      <c r="E15" s="40"/>
      <c r="F15" s="40"/>
      <c r="G15" s="41"/>
    </row>
    <row r="16" spans="1:7" ht="33" customHeight="1" x14ac:dyDescent="0.25">
      <c r="A16" s="49"/>
      <c r="B16" s="49"/>
      <c r="C16" s="48" t="s">
        <v>15</v>
      </c>
      <c r="D16" s="52" t="s">
        <v>20</v>
      </c>
      <c r="E16" s="53"/>
      <c r="F16" s="53"/>
      <c r="G16" s="54"/>
    </row>
    <row r="17" spans="1:7" ht="30.75" customHeight="1" x14ac:dyDescent="0.25">
      <c r="A17" s="49"/>
      <c r="B17" s="49"/>
      <c r="C17" s="49"/>
      <c r="D17" s="48" t="s">
        <v>18</v>
      </c>
      <c r="E17" s="48" t="s">
        <v>0</v>
      </c>
      <c r="F17" s="48" t="s">
        <v>1</v>
      </c>
      <c r="G17" s="42" t="s">
        <v>19</v>
      </c>
    </row>
    <row r="18" spans="1:7" ht="35.25" customHeight="1" x14ac:dyDescent="0.25">
      <c r="A18" s="49"/>
      <c r="B18" s="49"/>
      <c r="C18" s="49"/>
      <c r="D18" s="49"/>
      <c r="E18" s="49"/>
      <c r="F18" s="49"/>
      <c r="G18" s="43"/>
    </row>
    <row r="19" spans="1:7" ht="95.25" customHeight="1" x14ac:dyDescent="0.25">
      <c r="A19" s="50"/>
      <c r="B19" s="50"/>
      <c r="C19" s="50"/>
      <c r="D19" s="50"/>
      <c r="E19" s="50"/>
      <c r="F19" s="50"/>
      <c r="G19" s="44"/>
    </row>
    <row r="20" spans="1:7" ht="24.75" customHeight="1" x14ac:dyDescent="0.25">
      <c r="A20" s="21">
        <v>1</v>
      </c>
      <c r="B20" s="22">
        <v>2</v>
      </c>
      <c r="C20" s="11">
        <v>3</v>
      </c>
      <c r="D20" s="21">
        <v>4</v>
      </c>
      <c r="E20" s="11">
        <v>5</v>
      </c>
      <c r="F20" s="21">
        <v>6</v>
      </c>
      <c r="G20" s="11">
        <v>7</v>
      </c>
    </row>
    <row r="21" spans="1:7" ht="118.5" customHeight="1" x14ac:dyDescent="0.25">
      <c r="A21" s="51" t="s">
        <v>21</v>
      </c>
      <c r="B21" s="51"/>
      <c r="C21" s="51"/>
      <c r="D21" s="51"/>
      <c r="E21" s="51"/>
      <c r="F21" s="51"/>
      <c r="G21" s="51"/>
    </row>
    <row r="22" spans="1:7" ht="24.95" customHeight="1" x14ac:dyDescent="0.25">
      <c r="A22" s="58" t="s">
        <v>7</v>
      </c>
      <c r="B22" s="58"/>
      <c r="C22" s="58"/>
      <c r="D22" s="58"/>
      <c r="E22" s="58"/>
      <c r="F22" s="58"/>
      <c r="G22" s="58"/>
    </row>
    <row r="23" spans="1:7" ht="24.75" customHeight="1" x14ac:dyDescent="0.25">
      <c r="A23" s="13">
        <v>1</v>
      </c>
      <c r="B23" s="14" t="s">
        <v>46</v>
      </c>
      <c r="C23" s="35">
        <f>D23</f>
        <v>126420</v>
      </c>
      <c r="D23" s="36">
        <f>SUM(E23:G23)</f>
        <v>126420</v>
      </c>
      <c r="E23" s="34">
        <v>0</v>
      </c>
      <c r="F23" s="34">
        <v>111250</v>
      </c>
      <c r="G23" s="34">
        <v>15170</v>
      </c>
    </row>
    <row r="24" spans="1:7" ht="80.25" customHeight="1" x14ac:dyDescent="0.25">
      <c r="A24" s="23"/>
      <c r="B24" s="12" t="s">
        <v>5</v>
      </c>
      <c r="C24" s="23">
        <f>D24</f>
        <v>9500</v>
      </c>
      <c r="D24" s="23">
        <f>SUM(E24:G24)</f>
        <v>9500</v>
      </c>
      <c r="E24" s="23">
        <v>0</v>
      </c>
      <c r="F24" s="23">
        <v>8360</v>
      </c>
      <c r="G24" s="23">
        <v>1140</v>
      </c>
    </row>
    <row r="25" spans="1:7" ht="50.25" customHeight="1" x14ac:dyDescent="0.25">
      <c r="A25" s="23"/>
      <c r="B25" s="12" t="s">
        <v>8</v>
      </c>
      <c r="C25" s="23">
        <f>SUM(C23:C24)</f>
        <v>135920</v>
      </c>
      <c r="D25" s="23">
        <f>SUM(D23:D24)</f>
        <v>135920</v>
      </c>
      <c r="E25" s="23">
        <f>SUM(E23:E24)</f>
        <v>0</v>
      </c>
      <c r="F25" s="23">
        <f>SUM(F23:F24)</f>
        <v>119610</v>
      </c>
      <c r="G25" s="23">
        <f>SUM(G23:G24)</f>
        <v>16310</v>
      </c>
    </row>
    <row r="26" spans="1:7" s="4" customFormat="1" ht="24.95" customHeight="1" x14ac:dyDescent="0.2">
      <c r="A26" s="58" t="s">
        <v>9</v>
      </c>
      <c r="B26" s="58"/>
      <c r="C26" s="58"/>
      <c r="D26" s="58"/>
      <c r="E26" s="58"/>
      <c r="F26" s="58"/>
      <c r="G26" s="58"/>
    </row>
    <row r="27" spans="1:7" s="4" customFormat="1" ht="24.95" customHeight="1" x14ac:dyDescent="0.2">
      <c r="A27" s="13">
        <v>1</v>
      </c>
      <c r="B27" s="31" t="s">
        <v>25</v>
      </c>
      <c r="C27" s="58">
        <f>D27</f>
        <v>3128764</v>
      </c>
      <c r="D27" s="58">
        <f>SUM(E27:G34)</f>
        <v>3128764</v>
      </c>
      <c r="E27" s="58">
        <v>0</v>
      </c>
      <c r="F27" s="58">
        <v>2753304</v>
      </c>
      <c r="G27" s="58">
        <v>375460</v>
      </c>
    </row>
    <row r="28" spans="1:7" s="4" customFormat="1" ht="33.75" customHeight="1" x14ac:dyDescent="0.2">
      <c r="A28" s="13">
        <f>A27+1</f>
        <v>2</v>
      </c>
      <c r="B28" s="32" t="s">
        <v>26</v>
      </c>
      <c r="C28" s="58"/>
      <c r="D28" s="58"/>
      <c r="E28" s="58"/>
      <c r="F28" s="58"/>
      <c r="G28" s="58"/>
    </row>
    <row r="29" spans="1:7" s="4" customFormat="1" ht="24.95" customHeight="1" x14ac:dyDescent="0.2">
      <c r="A29" s="13">
        <f t="shared" ref="A29:A50" si="0">A28+1</f>
        <v>3</v>
      </c>
      <c r="B29" s="31" t="s">
        <v>27</v>
      </c>
      <c r="C29" s="58"/>
      <c r="D29" s="58"/>
      <c r="E29" s="58"/>
      <c r="F29" s="58"/>
      <c r="G29" s="58"/>
    </row>
    <row r="30" spans="1:7" s="4" customFormat="1" ht="24.95" customHeight="1" x14ac:dyDescent="0.2">
      <c r="A30" s="13">
        <f t="shared" si="0"/>
        <v>4</v>
      </c>
      <c r="B30" s="31" t="s">
        <v>28</v>
      </c>
      <c r="C30" s="58"/>
      <c r="D30" s="58"/>
      <c r="E30" s="58"/>
      <c r="F30" s="58"/>
      <c r="G30" s="58"/>
    </row>
    <row r="31" spans="1:7" s="4" customFormat="1" ht="28.5" customHeight="1" x14ac:dyDescent="0.2">
      <c r="A31" s="13">
        <f t="shared" si="0"/>
        <v>5</v>
      </c>
      <c r="B31" s="37" t="s">
        <v>50</v>
      </c>
      <c r="C31" s="58"/>
      <c r="D31" s="58"/>
      <c r="E31" s="58"/>
      <c r="F31" s="58"/>
      <c r="G31" s="58"/>
    </row>
    <row r="32" spans="1:7" s="4" customFormat="1" ht="24.95" customHeight="1" x14ac:dyDescent="0.2">
      <c r="A32" s="13">
        <f t="shared" si="0"/>
        <v>6</v>
      </c>
      <c r="B32" s="31" t="s">
        <v>67</v>
      </c>
      <c r="C32" s="58"/>
      <c r="D32" s="58"/>
      <c r="E32" s="58"/>
      <c r="F32" s="58"/>
      <c r="G32" s="58"/>
    </row>
    <row r="33" spans="1:7" s="4" customFormat="1" ht="42" customHeight="1" x14ac:dyDescent="0.2">
      <c r="A33" s="13">
        <f t="shared" si="0"/>
        <v>7</v>
      </c>
      <c r="B33" s="31" t="s">
        <v>47</v>
      </c>
      <c r="C33" s="58"/>
      <c r="D33" s="58"/>
      <c r="E33" s="58"/>
      <c r="F33" s="58"/>
      <c r="G33" s="58"/>
    </row>
    <row r="34" spans="1:7" s="4" customFormat="1" ht="33" customHeight="1" x14ac:dyDescent="0.2">
      <c r="A34" s="13">
        <f t="shared" si="0"/>
        <v>8</v>
      </c>
      <c r="B34" s="31" t="s">
        <v>48</v>
      </c>
      <c r="C34" s="58"/>
      <c r="D34" s="58"/>
      <c r="E34" s="58"/>
      <c r="F34" s="58"/>
      <c r="G34" s="58"/>
    </row>
    <row r="35" spans="1:7" s="4" customFormat="1" ht="33" customHeight="1" x14ac:dyDescent="0.2">
      <c r="A35" s="13">
        <f t="shared" si="0"/>
        <v>9</v>
      </c>
      <c r="B35" s="31" t="s">
        <v>53</v>
      </c>
      <c r="C35" s="58"/>
      <c r="D35" s="58"/>
      <c r="E35" s="58"/>
      <c r="F35" s="58"/>
      <c r="G35" s="58"/>
    </row>
    <row r="36" spans="1:7" s="4" customFormat="1" ht="33" customHeight="1" x14ac:dyDescent="0.2">
      <c r="A36" s="13">
        <f t="shared" si="0"/>
        <v>10</v>
      </c>
      <c r="B36" s="31" t="s">
        <v>54</v>
      </c>
      <c r="C36" s="58"/>
      <c r="D36" s="58"/>
      <c r="E36" s="58"/>
      <c r="F36" s="58"/>
      <c r="G36" s="58"/>
    </row>
    <row r="37" spans="1:7" s="4" customFormat="1" ht="33" customHeight="1" x14ac:dyDescent="0.2">
      <c r="A37" s="13">
        <f t="shared" si="0"/>
        <v>11</v>
      </c>
      <c r="B37" s="31" t="s">
        <v>55</v>
      </c>
      <c r="C37" s="58"/>
      <c r="D37" s="58"/>
      <c r="E37" s="58"/>
      <c r="F37" s="58"/>
      <c r="G37" s="58"/>
    </row>
    <row r="38" spans="1:7" s="4" customFormat="1" ht="33" customHeight="1" x14ac:dyDescent="0.2">
      <c r="A38" s="13">
        <f t="shared" si="0"/>
        <v>12</v>
      </c>
      <c r="B38" s="31" t="s">
        <v>56</v>
      </c>
      <c r="C38" s="58"/>
      <c r="D38" s="58"/>
      <c r="E38" s="58"/>
      <c r="F38" s="58"/>
      <c r="G38" s="58"/>
    </row>
    <row r="39" spans="1:7" s="4" customFormat="1" ht="33" customHeight="1" x14ac:dyDescent="0.2">
      <c r="A39" s="13">
        <f t="shared" si="0"/>
        <v>13</v>
      </c>
      <c r="B39" s="31" t="s">
        <v>65</v>
      </c>
      <c r="C39" s="58"/>
      <c r="D39" s="58"/>
      <c r="E39" s="58"/>
      <c r="F39" s="58"/>
      <c r="G39" s="58"/>
    </row>
    <row r="40" spans="1:7" s="4" customFormat="1" ht="33" customHeight="1" x14ac:dyDescent="0.2">
      <c r="A40" s="13">
        <f t="shared" si="0"/>
        <v>14</v>
      </c>
      <c r="B40" s="31" t="s">
        <v>57</v>
      </c>
      <c r="C40" s="58"/>
      <c r="D40" s="58"/>
      <c r="E40" s="58"/>
      <c r="F40" s="58"/>
      <c r="G40" s="58"/>
    </row>
    <row r="41" spans="1:7" s="4" customFormat="1" ht="33" customHeight="1" x14ac:dyDescent="0.2">
      <c r="A41" s="13">
        <f t="shared" si="0"/>
        <v>15</v>
      </c>
      <c r="B41" s="31" t="s">
        <v>58</v>
      </c>
      <c r="C41" s="58"/>
      <c r="D41" s="58"/>
      <c r="E41" s="58"/>
      <c r="F41" s="58"/>
      <c r="G41" s="58"/>
    </row>
    <row r="42" spans="1:7" s="4" customFormat="1" ht="33" customHeight="1" x14ac:dyDescent="0.2">
      <c r="A42" s="13">
        <f t="shared" si="0"/>
        <v>16</v>
      </c>
      <c r="B42" s="31" t="s">
        <v>68</v>
      </c>
      <c r="C42" s="58"/>
      <c r="D42" s="58"/>
      <c r="E42" s="58"/>
      <c r="F42" s="58"/>
      <c r="G42" s="58"/>
    </row>
    <row r="43" spans="1:7" s="4" customFormat="1" ht="33" customHeight="1" x14ac:dyDescent="0.2">
      <c r="A43" s="13">
        <f t="shared" si="0"/>
        <v>17</v>
      </c>
      <c r="B43" s="31" t="s">
        <v>59</v>
      </c>
      <c r="C43" s="58"/>
      <c r="D43" s="58"/>
      <c r="E43" s="58"/>
      <c r="F43" s="58"/>
      <c r="G43" s="58"/>
    </row>
    <row r="44" spans="1:7" s="4" customFormat="1" ht="33" customHeight="1" x14ac:dyDescent="0.2">
      <c r="A44" s="13">
        <f t="shared" si="0"/>
        <v>18</v>
      </c>
      <c r="B44" s="31" t="s">
        <v>60</v>
      </c>
      <c r="C44" s="58"/>
      <c r="D44" s="58"/>
      <c r="E44" s="58"/>
      <c r="F44" s="58"/>
      <c r="G44" s="58"/>
    </row>
    <row r="45" spans="1:7" s="4" customFormat="1" ht="33" customHeight="1" x14ac:dyDescent="0.2">
      <c r="A45" s="13">
        <f t="shared" si="0"/>
        <v>19</v>
      </c>
      <c r="B45" s="31" t="s">
        <v>61</v>
      </c>
      <c r="C45" s="58"/>
      <c r="D45" s="58"/>
      <c r="E45" s="58"/>
      <c r="F45" s="58"/>
      <c r="G45" s="58"/>
    </row>
    <row r="46" spans="1:7" s="4" customFormat="1" ht="33" customHeight="1" x14ac:dyDescent="0.2">
      <c r="A46" s="13">
        <f t="shared" si="0"/>
        <v>20</v>
      </c>
      <c r="B46" s="31" t="s">
        <v>63</v>
      </c>
      <c r="C46" s="58"/>
      <c r="D46" s="58"/>
      <c r="E46" s="58"/>
      <c r="F46" s="58"/>
      <c r="G46" s="58"/>
    </row>
    <row r="47" spans="1:7" s="4" customFormat="1" ht="33" customHeight="1" x14ac:dyDescent="0.2">
      <c r="A47" s="13">
        <f t="shared" si="0"/>
        <v>21</v>
      </c>
      <c r="B47" s="31" t="s">
        <v>62</v>
      </c>
      <c r="C47" s="58"/>
      <c r="D47" s="58"/>
      <c r="E47" s="58"/>
      <c r="F47" s="58"/>
      <c r="G47" s="58"/>
    </row>
    <row r="48" spans="1:7" s="4" customFormat="1" ht="33" customHeight="1" x14ac:dyDescent="0.2">
      <c r="A48" s="13">
        <f t="shared" si="0"/>
        <v>22</v>
      </c>
      <c r="B48" s="31" t="s">
        <v>64</v>
      </c>
      <c r="C48" s="58"/>
      <c r="D48" s="58"/>
      <c r="E48" s="58"/>
      <c r="F48" s="58"/>
      <c r="G48" s="58"/>
    </row>
    <row r="49" spans="1:7" s="4" customFormat="1" ht="33" customHeight="1" x14ac:dyDescent="0.2">
      <c r="A49" s="13">
        <f t="shared" si="0"/>
        <v>23</v>
      </c>
      <c r="B49" s="31" t="s">
        <v>69</v>
      </c>
      <c r="C49" s="59"/>
      <c r="D49" s="59"/>
      <c r="E49" s="59"/>
      <c r="F49" s="59"/>
      <c r="G49" s="59"/>
    </row>
    <row r="50" spans="1:7" s="4" customFormat="1" ht="33" customHeight="1" x14ac:dyDescent="0.2">
      <c r="A50" s="13">
        <f t="shared" si="0"/>
        <v>24</v>
      </c>
      <c r="B50" s="31" t="s">
        <v>70</v>
      </c>
      <c r="C50" s="61"/>
      <c r="D50" s="61"/>
      <c r="E50" s="61"/>
      <c r="F50" s="61"/>
      <c r="G50" s="61"/>
    </row>
    <row r="51" spans="1:7" s="4" customFormat="1" ht="76.5" customHeight="1" x14ac:dyDescent="0.2">
      <c r="A51" s="23"/>
      <c r="B51" s="12" t="s">
        <v>5</v>
      </c>
      <c r="C51" s="23">
        <f>D51</f>
        <v>10000</v>
      </c>
      <c r="D51" s="23">
        <f>SUM(E51:G51)</f>
        <v>10000</v>
      </c>
      <c r="E51" s="23">
        <v>0</v>
      </c>
      <c r="F51" s="23">
        <v>8800</v>
      </c>
      <c r="G51" s="23">
        <v>1200</v>
      </c>
    </row>
    <row r="52" spans="1:7" s="4" customFormat="1" ht="50.25" customHeight="1" x14ac:dyDescent="0.2">
      <c r="A52" s="23"/>
      <c r="B52" s="12" t="s">
        <v>10</v>
      </c>
      <c r="C52" s="23">
        <f>SUM(C27:C51)</f>
        <v>3138764</v>
      </c>
      <c r="D52" s="33">
        <f>SUM(D27:D51)</f>
        <v>3138764</v>
      </c>
      <c r="E52" s="33">
        <f>SUM(E27:E51)</f>
        <v>0</v>
      </c>
      <c r="F52" s="33">
        <f>SUM(F27:F51)</f>
        <v>2762104</v>
      </c>
      <c r="G52" s="33">
        <f>SUM(G27:G51)</f>
        <v>376660</v>
      </c>
    </row>
    <row r="53" spans="1:7" s="4" customFormat="1" ht="24.95" customHeight="1" x14ac:dyDescent="0.2">
      <c r="A53" s="58" t="s">
        <v>11</v>
      </c>
      <c r="B53" s="58"/>
      <c r="C53" s="58"/>
      <c r="D53" s="58"/>
      <c r="E53" s="58"/>
      <c r="F53" s="58"/>
      <c r="G53" s="58"/>
    </row>
    <row r="54" spans="1:7" ht="24.95" customHeight="1" x14ac:dyDescent="0.25">
      <c r="A54" s="15">
        <v>1</v>
      </c>
      <c r="B54" s="16" t="s">
        <v>29</v>
      </c>
      <c r="C54" s="59">
        <f>SUM(D54)</f>
        <v>8328153</v>
      </c>
      <c r="D54" s="59">
        <f>SUM(E54:G58)</f>
        <v>8328153</v>
      </c>
      <c r="E54" s="59">
        <v>0</v>
      </c>
      <c r="F54" s="59">
        <v>7328763</v>
      </c>
      <c r="G54" s="59">
        <v>999390</v>
      </c>
    </row>
    <row r="55" spans="1:7" ht="24.95" customHeight="1" x14ac:dyDescent="0.25">
      <c r="A55" s="15">
        <v>2</v>
      </c>
      <c r="B55" s="16" t="s">
        <v>30</v>
      </c>
      <c r="C55" s="60"/>
      <c r="D55" s="60"/>
      <c r="E55" s="60"/>
      <c r="F55" s="60"/>
      <c r="G55" s="60"/>
    </row>
    <row r="56" spans="1:7" ht="24.95" customHeight="1" x14ac:dyDescent="0.25">
      <c r="A56" s="15">
        <v>3</v>
      </c>
      <c r="B56" s="17" t="s">
        <v>31</v>
      </c>
      <c r="C56" s="60"/>
      <c r="D56" s="60"/>
      <c r="E56" s="60"/>
      <c r="F56" s="60"/>
      <c r="G56" s="60"/>
    </row>
    <row r="57" spans="1:7" ht="24.95" customHeight="1" x14ac:dyDescent="0.25">
      <c r="A57" s="15">
        <v>4</v>
      </c>
      <c r="B57" s="17" t="s">
        <v>32</v>
      </c>
      <c r="C57" s="60"/>
      <c r="D57" s="60"/>
      <c r="E57" s="60"/>
      <c r="F57" s="60"/>
      <c r="G57" s="60"/>
    </row>
    <row r="58" spans="1:7" ht="24" customHeight="1" x14ac:dyDescent="0.25">
      <c r="A58" s="15">
        <v>5</v>
      </c>
      <c r="B58" s="17" t="s">
        <v>33</v>
      </c>
      <c r="C58" s="60"/>
      <c r="D58" s="60"/>
      <c r="E58" s="60"/>
      <c r="F58" s="60"/>
      <c r="G58" s="60"/>
    </row>
    <row r="59" spans="1:7" ht="24.95" customHeight="1" x14ac:dyDescent="0.25">
      <c r="A59" s="15">
        <v>6</v>
      </c>
      <c r="B59" s="17" t="s">
        <v>34</v>
      </c>
      <c r="C59" s="60"/>
      <c r="D59" s="60"/>
      <c r="E59" s="60"/>
      <c r="F59" s="60"/>
      <c r="G59" s="60"/>
    </row>
    <row r="60" spans="1:7" ht="24.95" customHeight="1" x14ac:dyDescent="0.25">
      <c r="A60" s="15">
        <v>7</v>
      </c>
      <c r="B60" s="17" t="s">
        <v>35</v>
      </c>
      <c r="C60" s="60"/>
      <c r="D60" s="60"/>
      <c r="E60" s="60"/>
      <c r="F60" s="60"/>
      <c r="G60" s="60"/>
    </row>
    <row r="61" spans="1:7" ht="24.95" customHeight="1" x14ac:dyDescent="0.25">
      <c r="A61" s="15">
        <v>8</v>
      </c>
      <c r="B61" s="17" t="s">
        <v>36</v>
      </c>
      <c r="C61" s="60"/>
      <c r="D61" s="60"/>
      <c r="E61" s="60"/>
      <c r="F61" s="60"/>
      <c r="G61" s="60"/>
    </row>
    <row r="62" spans="1:7" ht="24.95" customHeight="1" x14ac:dyDescent="0.25">
      <c r="A62" s="15">
        <v>9</v>
      </c>
      <c r="B62" s="17" t="s">
        <v>37</v>
      </c>
      <c r="C62" s="60"/>
      <c r="D62" s="60"/>
      <c r="E62" s="60"/>
      <c r="F62" s="60"/>
      <c r="G62" s="60"/>
    </row>
    <row r="63" spans="1:7" ht="24.95" customHeight="1" x14ac:dyDescent="0.25">
      <c r="A63" s="15">
        <v>10</v>
      </c>
      <c r="B63" s="17" t="s">
        <v>38</v>
      </c>
      <c r="C63" s="60"/>
      <c r="D63" s="60"/>
      <c r="E63" s="60"/>
      <c r="F63" s="60"/>
      <c r="G63" s="60"/>
    </row>
    <row r="64" spans="1:7" ht="24.95" customHeight="1" x14ac:dyDescent="0.25">
      <c r="A64" s="15">
        <v>11</v>
      </c>
      <c r="B64" s="17" t="s">
        <v>39</v>
      </c>
      <c r="C64" s="60"/>
      <c r="D64" s="60"/>
      <c r="E64" s="60"/>
      <c r="F64" s="60"/>
      <c r="G64" s="60"/>
    </row>
    <row r="65" spans="1:10" ht="24.95" customHeight="1" x14ac:dyDescent="0.25">
      <c r="A65" s="15">
        <v>12</v>
      </c>
      <c r="B65" s="17" t="s">
        <v>40</v>
      </c>
      <c r="C65" s="61"/>
      <c r="D65" s="61"/>
      <c r="E65" s="61"/>
      <c r="F65" s="61"/>
      <c r="G65" s="61"/>
    </row>
    <row r="66" spans="1:10" ht="76.5" customHeight="1" x14ac:dyDescent="0.25">
      <c r="A66" s="24"/>
      <c r="B66" s="12" t="s">
        <v>5</v>
      </c>
      <c r="C66" s="23">
        <f>D66</f>
        <v>20000</v>
      </c>
      <c r="D66" s="23">
        <f>SUM(E66:G66)</f>
        <v>20000</v>
      </c>
      <c r="E66" s="23">
        <v>0</v>
      </c>
      <c r="F66" s="23">
        <v>17600</v>
      </c>
      <c r="G66" s="23">
        <v>2400</v>
      </c>
    </row>
    <row r="67" spans="1:10" ht="27" customHeight="1" x14ac:dyDescent="0.25">
      <c r="A67" s="24"/>
      <c r="B67" s="12" t="s">
        <v>12</v>
      </c>
      <c r="C67" s="23">
        <f>SUM(C54:C66)</f>
        <v>8348153</v>
      </c>
      <c r="D67" s="33">
        <f>SUM(D54:D66)</f>
        <v>8348153</v>
      </c>
      <c r="E67" s="33">
        <f>SUM(E54:E66)</f>
        <v>0</v>
      </c>
      <c r="F67" s="33">
        <f>SUM(F54:F66)</f>
        <v>7346363</v>
      </c>
      <c r="G67" s="33">
        <f>SUM(G54:G66)</f>
        <v>1001790</v>
      </c>
    </row>
    <row r="68" spans="1:10" ht="37.5" customHeight="1" x14ac:dyDescent="0.25">
      <c r="A68" s="62" t="s">
        <v>13</v>
      </c>
      <c r="B68" s="62"/>
      <c r="C68" s="62"/>
      <c r="D68" s="62"/>
      <c r="E68" s="62"/>
      <c r="F68" s="62"/>
      <c r="G68" s="62"/>
    </row>
    <row r="69" spans="1:10" ht="39.75" customHeight="1" x14ac:dyDescent="0.25">
      <c r="A69" s="18">
        <v>1</v>
      </c>
      <c r="B69" s="16" t="s">
        <v>49</v>
      </c>
      <c r="C69" s="23">
        <f t="shared" ref="C69:C70" si="1">D69</f>
        <v>461374.08</v>
      </c>
      <c r="D69" s="23">
        <f t="shared" ref="D69:D70" si="2">SUM(E69:G69)</f>
        <v>461374.08</v>
      </c>
      <c r="E69" s="23">
        <v>0</v>
      </c>
      <c r="F69" s="19">
        <f>407764.08-1760</f>
        <v>406004.08</v>
      </c>
      <c r="G69" s="20">
        <f>55610-240</f>
        <v>55370</v>
      </c>
    </row>
    <row r="70" spans="1:10" ht="73.5" customHeight="1" x14ac:dyDescent="0.25">
      <c r="A70" s="18"/>
      <c r="B70" s="12" t="s">
        <v>5</v>
      </c>
      <c r="C70" s="23">
        <f t="shared" si="1"/>
        <v>8000</v>
      </c>
      <c r="D70" s="23">
        <f t="shared" si="2"/>
        <v>8000</v>
      </c>
      <c r="E70" s="23">
        <v>0</v>
      </c>
      <c r="F70" s="19">
        <f>5280+1760</f>
        <v>7040</v>
      </c>
      <c r="G70" s="19">
        <f>720+240</f>
        <v>960</v>
      </c>
    </row>
    <row r="71" spans="1:10" ht="55.5" customHeight="1" x14ac:dyDescent="0.25">
      <c r="A71" s="24"/>
      <c r="B71" s="12" t="s">
        <v>14</v>
      </c>
      <c r="C71" s="23">
        <f>SUM(C69:C70)</f>
        <v>469374.08</v>
      </c>
      <c r="D71" s="33">
        <f>SUM(D69:D70)</f>
        <v>469374.08</v>
      </c>
      <c r="E71" s="33">
        <f>SUM(E69:E70)</f>
        <v>0</v>
      </c>
      <c r="F71" s="33">
        <f>SUM(F69:F70)</f>
        <v>413044.08</v>
      </c>
      <c r="G71" s="33">
        <f>SUM(G69:G70)</f>
        <v>56330</v>
      </c>
    </row>
    <row r="72" spans="1:10" ht="24.95" customHeight="1" x14ac:dyDescent="0.25">
      <c r="A72" s="55" t="s">
        <v>22</v>
      </c>
      <c r="B72" s="56"/>
      <c r="C72" s="56"/>
      <c r="D72" s="56"/>
      <c r="E72" s="56"/>
      <c r="F72" s="56"/>
      <c r="G72" s="57"/>
    </row>
    <row r="73" spans="1:10" ht="135.75" customHeight="1" x14ac:dyDescent="0.25">
      <c r="A73" s="21">
        <v>1</v>
      </c>
      <c r="B73" s="16" t="s">
        <v>24</v>
      </c>
      <c r="C73" s="23">
        <f>SUM(D73)</f>
        <v>465910</v>
      </c>
      <c r="D73" s="23">
        <f>SUM(E73:G73)</f>
        <v>465910</v>
      </c>
      <c r="E73" s="23">
        <v>0</v>
      </c>
      <c r="F73" s="23">
        <v>410000</v>
      </c>
      <c r="G73" s="23">
        <v>55910</v>
      </c>
      <c r="I73" s="6"/>
      <c r="J73" s="6"/>
    </row>
    <row r="74" spans="1:10" ht="49.5" customHeight="1" x14ac:dyDescent="0.25">
      <c r="A74" s="21"/>
      <c r="B74" s="12" t="s">
        <v>23</v>
      </c>
      <c r="C74" s="23">
        <f>SUM(C73:C73)</f>
        <v>465910</v>
      </c>
      <c r="D74" s="33">
        <f>SUM(D73:D73)</f>
        <v>465910</v>
      </c>
      <c r="E74" s="33">
        <f>SUM(E73:E73)</f>
        <v>0</v>
      </c>
      <c r="F74" s="33">
        <f>SUM(F73:F73)</f>
        <v>410000</v>
      </c>
      <c r="G74" s="33">
        <f>SUM(G73:G73)</f>
        <v>55910</v>
      </c>
    </row>
    <row r="75" spans="1:10" ht="59.25" customHeight="1" x14ac:dyDescent="0.25">
      <c r="A75" s="24"/>
      <c r="B75" s="12" t="s">
        <v>41</v>
      </c>
      <c r="C75" s="23">
        <f>C74+C71+C67+C52+C25</f>
        <v>12558121.08</v>
      </c>
      <c r="D75" s="35">
        <f>D74+D71+D67+D52+D25</f>
        <v>12558121.08</v>
      </c>
      <c r="E75" s="35">
        <f>E74+E71+E67+E52+E25</f>
        <v>0</v>
      </c>
      <c r="F75" s="35">
        <f>F74+F71+F67+F52+F25</f>
        <v>11051121.08</v>
      </c>
      <c r="G75" s="35">
        <f>G74+G71+G67+G52+G25</f>
        <v>1507000</v>
      </c>
      <c r="I75" s="6"/>
      <c r="J75" s="6"/>
    </row>
    <row r="76" spans="1:10" ht="24.95" customHeight="1" x14ac:dyDescent="0.25">
      <c r="A76" s="7"/>
      <c r="B76" s="8"/>
      <c r="C76" s="9"/>
      <c r="D76" s="9"/>
      <c r="E76" s="9"/>
      <c r="F76" s="9"/>
      <c r="G76" s="9"/>
    </row>
    <row r="77" spans="1:10" s="25" customFormat="1" ht="21.75" customHeight="1" x14ac:dyDescent="0.25">
      <c r="A77" s="26"/>
      <c r="B77" s="26"/>
      <c r="C77" s="26"/>
      <c r="D77" s="26"/>
      <c r="E77" s="26"/>
      <c r="F77" s="26"/>
      <c r="G77" s="26"/>
    </row>
    <row r="78" spans="1:10" s="25" customFormat="1" ht="31.5" customHeight="1" x14ac:dyDescent="0.25">
      <c r="A78" s="26" t="s">
        <v>44</v>
      </c>
      <c r="B78" s="26"/>
      <c r="C78" s="26"/>
      <c r="D78" s="26"/>
      <c r="E78" s="26"/>
      <c r="F78" s="26"/>
      <c r="G78" s="26"/>
    </row>
    <row r="79" spans="1:10" ht="22.5" customHeight="1" x14ac:dyDescent="0.25">
      <c r="A79" s="26" t="s">
        <v>66</v>
      </c>
      <c r="B79" s="26"/>
      <c r="C79" s="26"/>
      <c r="D79" s="26"/>
      <c r="E79" s="26"/>
      <c r="F79" s="26"/>
      <c r="G79" s="27"/>
    </row>
    <row r="80" spans="1:10" ht="30.75" x14ac:dyDescent="0.45">
      <c r="A80" s="28"/>
      <c r="B80" s="29"/>
      <c r="C80" s="30"/>
      <c r="D80" s="30"/>
      <c r="E80" s="30"/>
      <c r="F80" s="30"/>
    </row>
    <row r="82" spans="2:7" x14ac:dyDescent="0.25">
      <c r="B82" s="3" t="s">
        <v>51</v>
      </c>
      <c r="C82" s="6">
        <f>D82</f>
        <v>12558121.08</v>
      </c>
      <c r="D82" s="6">
        <f>SUM(E82:G82)</f>
        <v>12558121.08</v>
      </c>
      <c r="E82" s="6">
        <v>0</v>
      </c>
      <c r="F82" s="6">
        <v>11051121.08</v>
      </c>
      <c r="G82" s="6">
        <v>1507000</v>
      </c>
    </row>
    <row r="84" spans="2:7" x14ac:dyDescent="0.25">
      <c r="F84" s="6">
        <f>F82-F75</f>
        <v>0</v>
      </c>
      <c r="G84" s="6">
        <f>G82-G75</f>
        <v>0</v>
      </c>
    </row>
    <row r="85" spans="2:7" x14ac:dyDescent="0.25">
      <c r="F85" s="6"/>
      <c r="G85" s="6"/>
    </row>
    <row r="86" spans="2:7" x14ac:dyDescent="0.25">
      <c r="F86" s="6"/>
      <c r="G86" s="6"/>
    </row>
    <row r="89" spans="2:7" x14ac:dyDescent="0.25">
      <c r="C89" s="6"/>
    </row>
    <row r="90" spans="2:7" x14ac:dyDescent="0.25">
      <c r="G90" s="6"/>
    </row>
  </sheetData>
  <mergeCells count="38">
    <mergeCell ref="E49:E50"/>
    <mergeCell ref="F49:F50"/>
    <mergeCell ref="G49:G50"/>
    <mergeCell ref="A68:G68"/>
    <mergeCell ref="A72:G72"/>
    <mergeCell ref="A53:G53"/>
    <mergeCell ref="A22:G22"/>
    <mergeCell ref="A26:G26"/>
    <mergeCell ref="G54:G65"/>
    <mergeCell ref="F54:F65"/>
    <mergeCell ref="D54:D65"/>
    <mergeCell ref="E54:E65"/>
    <mergeCell ref="C54:C65"/>
    <mergeCell ref="D27:D48"/>
    <mergeCell ref="C27:C48"/>
    <mergeCell ref="E27:E48"/>
    <mergeCell ref="F27:F48"/>
    <mergeCell ref="G27:G48"/>
    <mergeCell ref="C49:C50"/>
    <mergeCell ref="D49:D50"/>
    <mergeCell ref="A21:G21"/>
    <mergeCell ref="C16:C19"/>
    <mergeCell ref="D16:G16"/>
    <mergeCell ref="D17:D19"/>
    <mergeCell ref="E17:E19"/>
    <mergeCell ref="F17:F19"/>
    <mergeCell ref="A14:G14"/>
    <mergeCell ref="C15:G15"/>
    <mergeCell ref="G17:G19"/>
    <mergeCell ref="D2:G2"/>
    <mergeCell ref="D3:G3"/>
    <mergeCell ref="A11:G11"/>
    <mergeCell ref="A12:G12"/>
    <mergeCell ref="A13:G13"/>
    <mergeCell ref="D5:G5"/>
    <mergeCell ref="D4:G4"/>
    <mergeCell ref="A15:A19"/>
    <mergeCell ref="B15:B19"/>
  </mergeCells>
  <pageMargins left="1.3779527559055118" right="0.39370078740157483" top="1.1023622047244095" bottom="0.62992125984251968" header="0" footer="0"/>
  <pageSetup paperSize="9" scale="45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2024-04-19T08:50:17Z</cp:lastPrinted>
  <dcterms:created xsi:type="dcterms:W3CDTF">2002-03-25T05:35:56Z</dcterms:created>
  <dcterms:modified xsi:type="dcterms:W3CDTF">2024-04-27T08:40:44Z</dcterms:modified>
</cp:coreProperties>
</file>