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90"/>
  </bookViews>
  <sheets>
    <sheet name="01.04.2020" sheetId="1" r:id="rId1"/>
  </sheets>
  <calcPr calcId="144525"/>
</workbook>
</file>

<file path=xl/calcChain.xml><?xml version="1.0" encoding="utf-8"?>
<calcChain xmlns="http://schemas.openxmlformats.org/spreadsheetml/2006/main">
  <c r="D107" i="1" l="1"/>
  <c r="D105" i="1"/>
  <c r="D103" i="1" s="1"/>
  <c r="D97" i="1"/>
  <c r="D91" i="1"/>
  <c r="D77" i="1"/>
  <c r="D73" i="1"/>
  <c r="D66" i="1"/>
  <c r="D64" i="1"/>
  <c r="D61" i="1"/>
  <c r="H56" i="1"/>
  <c r="D56" i="1"/>
  <c r="H52" i="1"/>
  <c r="D52" i="1"/>
  <c r="J51" i="1"/>
  <c r="J49" i="1"/>
  <c r="J45" i="1"/>
  <c r="H45" i="1"/>
  <c r="H43" i="1"/>
  <c r="D43" i="1"/>
  <c r="J37" i="1"/>
  <c r="H37" i="1"/>
  <c r="D37" i="1"/>
  <c r="J26" i="1"/>
  <c r="J23" i="1"/>
  <c r="H23" i="1"/>
  <c r="D23" i="1"/>
  <c r="H19" i="1"/>
  <c r="D19" i="1"/>
  <c r="H14" i="1"/>
  <c r="J12" i="1"/>
  <c r="H12" i="1"/>
  <c r="D12" i="1"/>
  <c r="J10" i="1"/>
  <c r="H10" i="1"/>
  <c r="H7" i="1" s="1"/>
  <c r="H6" i="1" s="1"/>
  <c r="D10" i="1"/>
  <c r="D7" i="1" s="1"/>
  <c r="D6" i="1" s="1"/>
  <c r="J7" i="1"/>
  <c r="J6" i="1" s="1"/>
  <c r="D60" i="1" l="1"/>
</calcChain>
</file>

<file path=xl/sharedStrings.xml><?xml version="1.0" encoding="utf-8"?>
<sst xmlns="http://schemas.openxmlformats.org/spreadsheetml/2006/main" count="223" uniqueCount="85">
  <si>
    <t>СВЕДЕНИЯ О ЧИСЛЕННОСТИ РАБОТНИКОВ И ФОНДЕ ЗАРАБОТНОЙ ПЛАТЫ В МУНИЦИПАЛЬНЫХ УЧРЕЖДЕНИЯХ ГОРОДСКОГО ОКРУГА ГОРОД ВОРОНЕЖ ПО СОСТОЯНИЮ НА 01 АПРЕЛЯ 2020 ГОДА</t>
  </si>
  <si>
    <t>тыс. рублей</t>
  </si>
  <si>
    <t>№</t>
  </si>
  <si>
    <t>Показатели</t>
  </si>
  <si>
    <t>Единица измерения</t>
  </si>
  <si>
    <t xml:space="preserve"> по состоянию на 01.04.2020</t>
  </si>
  <si>
    <t xml:space="preserve"> по состоянию на 01.07.2018</t>
  </si>
  <si>
    <t xml:space="preserve"> по состоянию на 01.10.2018</t>
  </si>
  <si>
    <t xml:space="preserve"> по состоянию на 01.01.2018</t>
  </si>
  <si>
    <t xml:space="preserve"> по состоянию на 01.01.2020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</si>
  <si>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</si>
  <si>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</si>
  <si>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</si>
  <si>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</si>
  <si>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</si>
  <si>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</si>
  <si>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</si>
  <si>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</si>
  <si>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</si>
  <si>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</si>
  <si>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</si>
  <si>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</si>
  <si>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</si>
  <si>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</si>
  <si>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</si>
  <si>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</si>
  <si>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</si>
  <si>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</si>
  <si>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</si>
  <si>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</si>
  <si>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</si>
  <si>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</si>
  <si>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</si>
  <si>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</si>
  <si>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</si>
  <si>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</si>
  <si>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</si>
  <si>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</si>
  <si>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</si>
  <si>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</si>
  <si>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</si>
  <si>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</si>
  <si>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</si>
  <si>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1.4.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</si>
  <si>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</si>
  <si>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</si>
  <si>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</si>
  <si>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</si>
  <si>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</si>
  <si>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</si>
  <si>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</si>
  <si>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</si>
  <si>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МУ по централизованному ведению бухгалтерского учета</t>
  </si>
  <si>
    <t>МКУ "Центр молодежных проектов и  программ"</t>
  </si>
  <si>
    <t>МАУ "ЦДО Перемена"</t>
  </si>
  <si>
    <t>Учреждения дополнительного  образования (спорт. школы)</t>
  </si>
  <si>
    <t>МКУ "ЦБ УФК и С"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</si>
  <si>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</si>
  <si>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</si>
  <si>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</si>
  <si>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</si>
  <si>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МКУ "Централизованнная бухгалтерия учреждений культуры" (теперь "Центр бух учета и обеспечения деятельности учреждений, подведомственных управлению культуры" )</t>
  </si>
  <si>
    <t>1.7.</t>
  </si>
  <si>
    <t>Физическая культура и спорт</t>
  </si>
  <si>
    <t>МБУ ГФСЦ</t>
  </si>
  <si>
    <t>Спорт. Школы + МКУ "ЦБ УФКиС"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</si>
  <si>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</si>
  <si>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</si>
  <si>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</si>
  <si>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</si>
  <si>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</si>
  <si>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</si>
  <si>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</si>
  <si>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МКУ " Администрация городских кладбищ"</t>
  </si>
  <si>
    <t>2.5.</t>
  </si>
  <si>
    <t>Администрация городского округа</t>
  </si>
  <si>
    <t>Учреждения образования и молодежной политики</t>
  </si>
  <si>
    <t>Школы искусств и дополнительное образование</t>
  </si>
  <si>
    <t>Учреждения дополнительного  образования (спорт. Школы+ЦБ)</t>
  </si>
  <si>
    <t>2.6.</t>
  </si>
  <si>
    <t>МКУ "Централизованнная бухгалтерия"</t>
  </si>
  <si>
    <t>2.7.</t>
  </si>
  <si>
    <t>МБУ "Городской физкультурно-спортивный центр"</t>
  </si>
  <si>
    <t>МАУ "Спортивный комплекс "Юбилейный""</t>
  </si>
  <si>
    <t>Спорт.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</si>
</sst>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0" fillId="0" borderId="0" xfId="0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2" borderId="1" xfId="0" applyFill="1" applyBorder="1"/>
    <xf numFmtId="3" fontId="5" fillId="3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0" xfId="0" applyFont="1" applyFill="1"/>
    <xf numFmtId="3" fontId="0" fillId="3" borderId="0" xfId="0" applyNumberFormat="1" applyFill="1"/>
    <xf numFmtId="0" fontId="0" fillId="3" borderId="0" xfId="0" applyFill="1"/>
    <xf numFmtId="1" fontId="5" fillId="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/>
    <xf numFmtId="3" fontId="10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workbookViewId="0">
      <selection activeCell="P9" sqref="P9"/>
    </sheetView>
  </sheetViews>
  <sheetFormatPr defaultRowHeight="15" x14ac:dyDescent="0.25"/>
  <cols>
    <col min="1" max="1" width="7" customWidth="1"/>
    <col min="2" max="2" width="49.5703125" customWidth="1"/>
    <col min="3" max="3" width="15.140625" customWidth="1"/>
    <col min="4" max="4" width="19.42578125" style="1" customWidth="1"/>
    <col min="5" max="5" width="15.42578125" hidden="1" customWidth="1"/>
    <col min="6" max="6" width="12.42578125" hidden="1" customWidth="1"/>
    <col min="7" max="7" width="19.5703125" style="1" hidden="1" customWidth="1"/>
    <col min="8" max="8" width="19.5703125" hidden="1" customWidth="1"/>
    <col min="9" max="9" width="15.140625" hidden="1" customWidth="1"/>
    <col min="10" max="11" width="19.5703125" style="1" hidden="1" customWidth="1"/>
    <col min="12" max="12" width="20" style="3" hidden="1" customWidth="1"/>
  </cols>
  <sheetData>
    <row r="1" spans="1:12" ht="20.25" customHeight="1" x14ac:dyDescent="0.25">
      <c r="E1" s="2"/>
    </row>
    <row r="2" spans="1:12" ht="79.5" customHeight="1" x14ac:dyDescent="0.3">
      <c r="A2" s="4" t="s">
        <v>0</v>
      </c>
      <c r="B2" s="4"/>
      <c r="C2" s="4"/>
      <c r="D2" s="4"/>
      <c r="G2"/>
      <c r="J2"/>
      <c r="K2"/>
    </row>
    <row r="3" spans="1:12" ht="18" customHeight="1" x14ac:dyDescent="0.3">
      <c r="A3" s="4"/>
      <c r="B3" s="4"/>
      <c r="C3" s="4"/>
      <c r="D3" s="4"/>
      <c r="G3"/>
      <c r="J3"/>
      <c r="K3"/>
    </row>
    <row r="4" spans="1:12" x14ac:dyDescent="0.25">
      <c r="D4" s="5" t="s">
        <v>1</v>
      </c>
      <c r="G4" s="5" t="s">
        <v>1</v>
      </c>
      <c r="J4" s="5" t="s">
        <v>1</v>
      </c>
      <c r="K4" s="5" t="s">
        <v>1</v>
      </c>
    </row>
    <row r="5" spans="1:12" ht="37.5" x14ac:dyDescent="0.25">
      <c r="A5" s="6" t="s">
        <v>2</v>
      </c>
      <c r="B5" s="6" t="s">
        <v>3</v>
      </c>
      <c r="C5" s="6" t="s">
        <v>4</v>
      </c>
      <c r="D5" s="7" t="s">
        <v>5</v>
      </c>
      <c r="G5" s="7" t="s">
        <v>6</v>
      </c>
      <c r="H5" s="7" t="s">
        <v>7</v>
      </c>
      <c r="I5" s="8" t="s">
        <v>4</v>
      </c>
      <c r="J5" s="8" t="s">
        <v>8</v>
      </c>
      <c r="K5" s="7" t="s">
        <v>9</v>
      </c>
    </row>
    <row r="6" spans="1:12" ht="59.25" customHeight="1" x14ac:dyDescent="0.25">
      <c r="A6" s="9" t="s">
        <v>10</v>
      </c>
      <c r="B6" s="10" t="s">
        <v>11</v>
      </c>
      <c r="C6" s="9" t="s">
        <v>12</v>
      </c>
      <c r="D6" s="11">
        <f>D7+D19+D23+D37+D43+D52+D56</f>
        <v>27383</v>
      </c>
      <c r="E6" s="12"/>
      <c r="G6" s="11">
        <v>25875</v>
      </c>
      <c r="H6" s="11">
        <f>H7+H19+H23+H37+H43+H52+H56</f>
        <v>25798</v>
      </c>
      <c r="I6" s="13" t="s">
        <v>12</v>
      </c>
      <c r="J6" s="11">
        <f>J7+J19+J23+J37+J43+J52+J56</f>
        <v>25455</v>
      </c>
      <c r="K6" s="11">
        <v>26663</v>
      </c>
    </row>
    <row r="7" spans="1:12" ht="24" customHeight="1" x14ac:dyDescent="0.25">
      <c r="A7" s="14" t="s">
        <v>13</v>
      </c>
      <c r="B7" s="15" t="s">
        <v>14</v>
      </c>
      <c r="C7" s="16" t="s">
        <v>12</v>
      </c>
      <c r="D7" s="11">
        <f>D9+D10+D12</f>
        <v>1983</v>
      </c>
      <c r="G7" s="11">
        <v>2002</v>
      </c>
      <c r="H7" s="11">
        <f>H9+H10+H12</f>
        <v>2002</v>
      </c>
      <c r="I7" s="13" t="s">
        <v>12</v>
      </c>
      <c r="J7" s="11">
        <f>J9+J10+J12</f>
        <v>1991</v>
      </c>
      <c r="K7" s="11">
        <v>1977</v>
      </c>
      <c r="L7" s="17"/>
    </row>
    <row r="8" spans="1:12" ht="18.75" x14ac:dyDescent="0.25">
      <c r="A8" s="18"/>
      <c r="B8" s="15" t="s">
        <v>15</v>
      </c>
      <c r="C8" s="19"/>
      <c r="D8" s="11"/>
      <c r="G8" s="11"/>
      <c r="H8" s="11"/>
      <c r="I8" s="20"/>
      <c r="J8" s="11"/>
      <c r="K8" s="11"/>
    </row>
    <row r="9" spans="1:12" ht="41.25" customHeight="1" x14ac:dyDescent="0.25">
      <c r="A9" s="18"/>
      <c r="B9" s="15" t="s">
        <v>16</v>
      </c>
      <c r="C9" s="16" t="s">
        <v>12</v>
      </c>
      <c r="D9" s="21">
        <v>1282</v>
      </c>
      <c r="G9" s="21">
        <v>1308</v>
      </c>
      <c r="H9" s="21">
        <v>1308</v>
      </c>
      <c r="I9" s="13" t="s">
        <v>12</v>
      </c>
      <c r="J9" s="21">
        <v>1299</v>
      </c>
      <c r="K9" s="21">
        <v>1278</v>
      </c>
    </row>
    <row r="10" spans="1:12" ht="18.75" hidden="1" x14ac:dyDescent="0.25">
      <c r="A10" s="18"/>
      <c r="B10" s="15" t="s">
        <v>17</v>
      </c>
      <c r="C10" s="16" t="s">
        <v>12</v>
      </c>
      <c r="D10" s="21">
        <f>281+D11</f>
        <v>288</v>
      </c>
      <c r="G10" s="21">
        <v>268</v>
      </c>
      <c r="H10" s="21">
        <f>265+H11</f>
        <v>272</v>
      </c>
      <c r="I10" s="13" t="s">
        <v>12</v>
      </c>
      <c r="J10" s="22">
        <f>259+7</f>
        <v>266</v>
      </c>
      <c r="K10" s="21">
        <v>279</v>
      </c>
    </row>
    <row r="11" spans="1:12" ht="18.75" hidden="1" x14ac:dyDescent="0.25">
      <c r="A11" s="23"/>
      <c r="B11" s="15" t="s">
        <v>18</v>
      </c>
      <c r="C11" s="19"/>
      <c r="D11" s="21">
        <v>7</v>
      </c>
      <c r="G11" s="21">
        <v>7</v>
      </c>
      <c r="H11" s="21">
        <v>7</v>
      </c>
      <c r="I11" s="20"/>
      <c r="J11" s="11">
        <v>7</v>
      </c>
      <c r="K11" s="21">
        <v>7</v>
      </c>
    </row>
    <row r="12" spans="1:12" ht="18.75" hidden="1" x14ac:dyDescent="0.25">
      <c r="A12" s="23">
        <v>2</v>
      </c>
      <c r="B12" s="15" t="s">
        <v>19</v>
      </c>
      <c r="C12" s="19"/>
      <c r="D12" s="21">
        <f>D14+D15+D16+D17+D18</f>
        <v>413</v>
      </c>
      <c r="G12" s="21">
        <v>426</v>
      </c>
      <c r="H12" s="21">
        <f>H14+H15+H16+H17+H18</f>
        <v>422</v>
      </c>
      <c r="I12" s="20"/>
      <c r="J12" s="11">
        <f>J14+J15+J16+J17+J18</f>
        <v>426</v>
      </c>
      <c r="K12" s="21">
        <v>420</v>
      </c>
    </row>
    <row r="13" spans="1:12" ht="18.75" hidden="1" x14ac:dyDescent="0.25">
      <c r="A13" s="24"/>
      <c r="B13" s="15" t="s">
        <v>15</v>
      </c>
      <c r="C13" s="19"/>
      <c r="D13" s="21"/>
      <c r="G13" s="21"/>
      <c r="H13" s="21"/>
      <c r="I13" s="20"/>
      <c r="J13" s="11"/>
      <c r="K13" s="21"/>
    </row>
    <row r="14" spans="1:12" ht="37.5" hidden="1" x14ac:dyDescent="0.25">
      <c r="A14" s="24"/>
      <c r="B14" s="15" t="s">
        <v>20</v>
      </c>
      <c r="C14" s="19"/>
      <c r="D14" s="21">
        <v>20</v>
      </c>
      <c r="G14" s="21">
        <v>21</v>
      </c>
      <c r="H14" s="21">
        <f>21</f>
        <v>21</v>
      </c>
      <c r="I14" s="20"/>
      <c r="J14" s="22">
        <v>22</v>
      </c>
      <c r="K14" s="21">
        <v>20</v>
      </c>
    </row>
    <row r="15" spans="1:12" ht="18.75" hidden="1" x14ac:dyDescent="0.25">
      <c r="A15" s="24"/>
      <c r="B15" s="15" t="s">
        <v>21</v>
      </c>
      <c r="C15" s="19"/>
      <c r="D15" s="21">
        <v>189</v>
      </c>
      <c r="G15" s="21">
        <v>195</v>
      </c>
      <c r="H15" s="21">
        <v>192</v>
      </c>
      <c r="I15" s="20"/>
      <c r="J15" s="22">
        <v>194</v>
      </c>
      <c r="K15" s="21">
        <v>194</v>
      </c>
    </row>
    <row r="16" spans="1:12" ht="18.75" hidden="1" x14ac:dyDescent="0.25">
      <c r="A16" s="24"/>
      <c r="B16" s="15" t="s">
        <v>22</v>
      </c>
      <c r="C16" s="19"/>
      <c r="D16" s="21">
        <v>23</v>
      </c>
      <c r="G16" s="21">
        <v>25</v>
      </c>
      <c r="H16" s="21">
        <v>24</v>
      </c>
      <c r="I16" s="20"/>
      <c r="J16" s="22">
        <v>24</v>
      </c>
      <c r="K16" s="21">
        <v>23</v>
      </c>
    </row>
    <row r="17" spans="1:11" ht="37.5" hidden="1" x14ac:dyDescent="0.25">
      <c r="A17" s="24"/>
      <c r="B17" s="15" t="s">
        <v>23</v>
      </c>
      <c r="C17" s="19"/>
      <c r="D17" s="21">
        <v>173</v>
      </c>
      <c r="G17" s="21">
        <v>177</v>
      </c>
      <c r="H17" s="21">
        <v>177</v>
      </c>
      <c r="I17" s="20"/>
      <c r="J17" s="22">
        <v>177</v>
      </c>
      <c r="K17" s="21">
        <v>175</v>
      </c>
    </row>
    <row r="18" spans="1:11" ht="21" hidden="1" customHeight="1" x14ac:dyDescent="0.25">
      <c r="A18" s="24"/>
      <c r="B18" s="15" t="s">
        <v>24</v>
      </c>
      <c r="C18" s="19"/>
      <c r="D18" s="21">
        <v>8</v>
      </c>
      <c r="G18" s="21">
        <v>8</v>
      </c>
      <c r="H18" s="21">
        <v>8</v>
      </c>
      <c r="I18" s="20"/>
      <c r="J18" s="22">
        <v>9</v>
      </c>
      <c r="K18" s="21">
        <v>8</v>
      </c>
    </row>
    <row r="19" spans="1:11" ht="75" x14ac:dyDescent="0.25">
      <c r="A19" s="25" t="s">
        <v>25</v>
      </c>
      <c r="B19" s="15" t="s">
        <v>26</v>
      </c>
      <c r="C19" s="16" t="s">
        <v>12</v>
      </c>
      <c r="D19" s="21">
        <f>D21+D22</f>
        <v>222</v>
      </c>
      <c r="G19" s="21">
        <v>224</v>
      </c>
      <c r="H19" s="21">
        <f>H21+H22</f>
        <v>224</v>
      </c>
      <c r="I19" s="13" t="s">
        <v>12</v>
      </c>
      <c r="J19" s="11">
        <v>225</v>
      </c>
      <c r="K19" s="21">
        <v>220</v>
      </c>
    </row>
    <row r="20" spans="1:11" ht="18.75" hidden="1" x14ac:dyDescent="0.25">
      <c r="A20" s="26"/>
      <c r="B20" s="15" t="s">
        <v>15</v>
      </c>
      <c r="C20" s="19"/>
      <c r="D20" s="21"/>
      <c r="G20" s="21"/>
      <c r="H20" s="21"/>
      <c r="I20" s="20"/>
      <c r="J20" s="11"/>
      <c r="K20" s="21"/>
    </row>
    <row r="21" spans="1:11" ht="56.25" hidden="1" x14ac:dyDescent="0.25">
      <c r="A21" s="26"/>
      <c r="B21" s="15" t="s">
        <v>27</v>
      </c>
      <c r="C21" s="19"/>
      <c r="D21" s="21">
        <v>199</v>
      </c>
      <c r="G21" s="21">
        <v>201</v>
      </c>
      <c r="H21" s="21">
        <v>201</v>
      </c>
      <c r="I21" s="20"/>
      <c r="J21" s="22">
        <v>202</v>
      </c>
      <c r="K21" s="21">
        <v>197</v>
      </c>
    </row>
    <row r="22" spans="1:11" ht="18.75" hidden="1" x14ac:dyDescent="0.25">
      <c r="A22" s="26"/>
      <c r="B22" s="15" t="s">
        <v>28</v>
      </c>
      <c r="C22" s="19"/>
      <c r="D22" s="21">
        <v>23</v>
      </c>
      <c r="G22" s="21">
        <v>23</v>
      </c>
      <c r="H22" s="21">
        <v>23</v>
      </c>
      <c r="I22" s="20"/>
      <c r="J22" s="22">
        <v>23</v>
      </c>
      <c r="K22" s="21">
        <v>23</v>
      </c>
    </row>
    <row r="23" spans="1:11" ht="22.5" customHeight="1" x14ac:dyDescent="0.25">
      <c r="A23" s="25" t="s">
        <v>29</v>
      </c>
      <c r="B23" s="15" t="s">
        <v>30</v>
      </c>
      <c r="C23" s="16" t="s">
        <v>12</v>
      </c>
      <c r="D23" s="21">
        <f>D26+D27+D28+D29+D30+D31+D32+D33+D34+D35+D36+D25</f>
        <v>1739</v>
      </c>
      <c r="G23" s="21">
        <v>1334</v>
      </c>
      <c r="H23" s="21">
        <f>H26+H27+H28+H29+H30+H31+H32+H33+H34+H35+H36</f>
        <v>1380</v>
      </c>
      <c r="I23" s="13" t="s">
        <v>12</v>
      </c>
      <c r="J23" s="11">
        <f>J26+J27+J28+J29+J30+J31+J32+J33+J34+J35+J36</f>
        <v>1158</v>
      </c>
      <c r="K23" s="21">
        <v>1577</v>
      </c>
    </row>
    <row r="24" spans="1:11" ht="18.75" hidden="1" x14ac:dyDescent="0.25">
      <c r="A24" s="26"/>
      <c r="B24" s="15" t="s">
        <v>15</v>
      </c>
      <c r="C24" s="19"/>
      <c r="D24" s="21"/>
      <c r="G24" s="21"/>
      <c r="H24" s="21"/>
      <c r="I24" s="20"/>
      <c r="J24" s="11"/>
      <c r="K24" s="21"/>
    </row>
    <row r="25" spans="1:11" ht="18.75" hidden="1" x14ac:dyDescent="0.25">
      <c r="A25" s="26"/>
      <c r="B25" s="15" t="s">
        <v>31</v>
      </c>
      <c r="C25" s="19"/>
      <c r="D25" s="21">
        <v>106</v>
      </c>
      <c r="G25" s="21"/>
      <c r="H25" s="21"/>
      <c r="I25" s="20"/>
      <c r="J25" s="11"/>
      <c r="K25" s="21">
        <v>83</v>
      </c>
    </row>
    <row r="26" spans="1:11" ht="37.5" hidden="1" x14ac:dyDescent="0.25">
      <c r="A26" s="26"/>
      <c r="B26" s="15" t="s">
        <v>32</v>
      </c>
      <c r="C26" s="19"/>
      <c r="D26" s="21">
        <v>57</v>
      </c>
      <c r="G26" s="21">
        <v>56</v>
      </c>
      <c r="H26" s="21">
        <v>76</v>
      </c>
      <c r="I26" s="20"/>
      <c r="J26" s="22">
        <f>57</f>
        <v>57</v>
      </c>
      <c r="K26" s="21">
        <v>57</v>
      </c>
    </row>
    <row r="27" spans="1:11" ht="18.75" hidden="1" x14ac:dyDescent="0.25">
      <c r="A27" s="26"/>
      <c r="B27" s="15" t="s">
        <v>33</v>
      </c>
      <c r="C27" s="19"/>
      <c r="D27" s="21">
        <v>79</v>
      </c>
      <c r="G27" s="21">
        <v>76</v>
      </c>
      <c r="H27" s="21">
        <v>86</v>
      </c>
      <c r="I27" s="20"/>
      <c r="J27" s="22">
        <v>74</v>
      </c>
      <c r="K27" s="21">
        <v>79</v>
      </c>
    </row>
    <row r="28" spans="1:11" ht="18.75" hidden="1" x14ac:dyDescent="0.25">
      <c r="A28" s="26"/>
      <c r="B28" s="15" t="s">
        <v>34</v>
      </c>
      <c r="C28" s="19"/>
      <c r="D28" s="21">
        <v>28</v>
      </c>
      <c r="G28" s="21">
        <v>22</v>
      </c>
      <c r="H28" s="21">
        <v>22</v>
      </c>
      <c r="I28" s="20"/>
      <c r="J28" s="22">
        <v>22</v>
      </c>
      <c r="K28" s="21">
        <v>27</v>
      </c>
    </row>
    <row r="29" spans="1:11" ht="37.5" hidden="1" x14ac:dyDescent="0.25">
      <c r="A29" s="27"/>
      <c r="B29" s="15" t="s">
        <v>35</v>
      </c>
      <c r="C29" s="19"/>
      <c r="D29" s="21">
        <v>23</v>
      </c>
      <c r="G29" s="21">
        <v>26</v>
      </c>
      <c r="H29" s="21">
        <v>38</v>
      </c>
      <c r="I29" s="20"/>
      <c r="J29" s="22">
        <v>23</v>
      </c>
      <c r="K29" s="21">
        <v>27</v>
      </c>
    </row>
    <row r="30" spans="1:11" ht="37.5" hidden="1" x14ac:dyDescent="0.25">
      <c r="A30" s="27"/>
      <c r="B30" s="15" t="s">
        <v>36</v>
      </c>
      <c r="C30" s="19"/>
      <c r="D30" s="21">
        <v>165</v>
      </c>
      <c r="G30" s="21">
        <v>153</v>
      </c>
      <c r="H30" s="21">
        <v>153</v>
      </c>
      <c r="I30" s="20"/>
      <c r="J30" s="22">
        <v>139</v>
      </c>
      <c r="K30" s="21">
        <v>148</v>
      </c>
    </row>
    <row r="31" spans="1:11" ht="37.5" hidden="1" x14ac:dyDescent="0.25">
      <c r="A31" s="27"/>
      <c r="B31" s="10" t="s">
        <v>37</v>
      </c>
      <c r="C31" s="28"/>
      <c r="D31" s="21">
        <v>285</v>
      </c>
      <c r="G31" s="21">
        <v>223</v>
      </c>
      <c r="H31" s="21">
        <v>221</v>
      </c>
      <c r="I31" s="20"/>
      <c r="J31" s="22">
        <v>164</v>
      </c>
      <c r="K31" s="21">
        <v>257</v>
      </c>
    </row>
    <row r="32" spans="1:11" ht="37.5" hidden="1" x14ac:dyDescent="0.25">
      <c r="A32" s="27"/>
      <c r="B32" s="10" t="s">
        <v>38</v>
      </c>
      <c r="C32" s="28"/>
      <c r="D32" s="21">
        <v>248</v>
      </c>
      <c r="G32" s="21">
        <v>166</v>
      </c>
      <c r="H32" s="21">
        <v>164</v>
      </c>
      <c r="I32" s="20"/>
      <c r="J32" s="22">
        <v>140</v>
      </c>
      <c r="K32" s="21">
        <v>214</v>
      </c>
    </row>
    <row r="33" spans="1:11" ht="37.5" hidden="1" x14ac:dyDescent="0.25">
      <c r="A33" s="27"/>
      <c r="B33" s="10" t="s">
        <v>39</v>
      </c>
      <c r="C33" s="28"/>
      <c r="D33" s="21">
        <v>235</v>
      </c>
      <c r="G33" s="21">
        <v>185</v>
      </c>
      <c r="H33" s="21">
        <v>186</v>
      </c>
      <c r="I33" s="20"/>
      <c r="J33" s="22">
        <v>147</v>
      </c>
      <c r="K33" s="21">
        <v>226</v>
      </c>
    </row>
    <row r="34" spans="1:11" ht="37.5" hidden="1" x14ac:dyDescent="0.25">
      <c r="A34" s="27"/>
      <c r="B34" s="10" t="s">
        <v>40</v>
      </c>
      <c r="C34" s="28"/>
      <c r="D34" s="21">
        <v>247</v>
      </c>
      <c r="G34" s="21">
        <v>221</v>
      </c>
      <c r="H34" s="21">
        <v>224</v>
      </c>
      <c r="I34" s="20"/>
      <c r="J34" s="22">
        <v>191</v>
      </c>
      <c r="K34" s="21">
        <v>224</v>
      </c>
    </row>
    <row r="35" spans="1:11" ht="37.5" hidden="1" x14ac:dyDescent="0.25">
      <c r="A35" s="27"/>
      <c r="B35" s="10" t="s">
        <v>41</v>
      </c>
      <c r="C35" s="28"/>
      <c r="D35" s="21">
        <v>258</v>
      </c>
      <c r="G35" s="21">
        <v>199</v>
      </c>
      <c r="H35" s="21">
        <v>199</v>
      </c>
      <c r="I35" s="20"/>
      <c r="J35" s="22">
        <v>188</v>
      </c>
      <c r="K35" s="21">
        <v>220</v>
      </c>
    </row>
    <row r="36" spans="1:11" ht="37.5" hidden="1" x14ac:dyDescent="0.25">
      <c r="A36" s="27"/>
      <c r="B36" s="10" t="s">
        <v>42</v>
      </c>
      <c r="C36" s="28"/>
      <c r="D36" s="21">
        <v>8</v>
      </c>
      <c r="G36" s="21">
        <v>7</v>
      </c>
      <c r="H36" s="21">
        <v>11</v>
      </c>
      <c r="I36" s="20"/>
      <c r="J36" s="22">
        <v>13</v>
      </c>
      <c r="K36" s="21">
        <v>15</v>
      </c>
    </row>
    <row r="37" spans="1:11" ht="24.75" customHeight="1" x14ac:dyDescent="0.25">
      <c r="A37" s="25" t="s">
        <v>43</v>
      </c>
      <c r="B37" s="10" t="s">
        <v>44</v>
      </c>
      <c r="C37" s="9" t="s">
        <v>12</v>
      </c>
      <c r="D37" s="21">
        <f>D40+D41+D42+D39</f>
        <v>279</v>
      </c>
      <c r="G37" s="21">
        <v>222</v>
      </c>
      <c r="H37" s="21">
        <f>H40+H41+H42</f>
        <v>222</v>
      </c>
      <c r="I37" s="13" t="s">
        <v>12</v>
      </c>
      <c r="J37" s="11">
        <f>J40+J41+J42</f>
        <v>224</v>
      </c>
      <c r="K37" s="21">
        <v>276</v>
      </c>
    </row>
    <row r="38" spans="1:11" ht="18.75" hidden="1" x14ac:dyDescent="0.25">
      <c r="A38" s="29"/>
      <c r="B38" s="10" t="s">
        <v>15</v>
      </c>
      <c r="C38" s="28"/>
      <c r="D38" s="21"/>
      <c r="G38" s="21"/>
      <c r="H38" s="21"/>
      <c r="I38" s="20"/>
      <c r="J38" s="11"/>
      <c r="K38" s="21"/>
    </row>
    <row r="39" spans="1:11" ht="18.75" hidden="1" x14ac:dyDescent="0.25">
      <c r="A39" s="30"/>
      <c r="B39" s="10" t="s">
        <v>45</v>
      </c>
      <c r="C39" s="9" t="s">
        <v>12</v>
      </c>
      <c r="D39" s="21">
        <v>58</v>
      </c>
      <c r="G39" s="21"/>
      <c r="H39" s="21"/>
      <c r="I39" s="20"/>
      <c r="J39" s="11"/>
      <c r="K39" s="21">
        <v>56</v>
      </c>
    </row>
    <row r="40" spans="1:11" ht="18.75" hidden="1" x14ac:dyDescent="0.25">
      <c r="A40" s="31"/>
      <c r="B40" s="10" t="s">
        <v>46</v>
      </c>
      <c r="C40" s="9" t="s">
        <v>12</v>
      </c>
      <c r="D40" s="21">
        <v>61</v>
      </c>
      <c r="G40" s="21">
        <v>64</v>
      </c>
      <c r="H40" s="21">
        <v>63</v>
      </c>
      <c r="I40" s="20"/>
      <c r="J40" s="22">
        <v>64</v>
      </c>
      <c r="K40" s="21">
        <v>61</v>
      </c>
    </row>
    <row r="41" spans="1:11" ht="18.75" hidden="1" x14ac:dyDescent="0.25">
      <c r="A41" s="31"/>
      <c r="B41" s="10" t="s">
        <v>47</v>
      </c>
      <c r="C41" s="9" t="s">
        <v>12</v>
      </c>
      <c r="D41" s="21">
        <v>135</v>
      </c>
      <c r="G41" s="21">
        <v>135</v>
      </c>
      <c r="H41" s="21">
        <v>136</v>
      </c>
      <c r="I41" s="20"/>
      <c r="J41" s="22">
        <v>137</v>
      </c>
      <c r="K41" s="21">
        <v>136</v>
      </c>
    </row>
    <row r="42" spans="1:11" ht="37.5" hidden="1" x14ac:dyDescent="0.25">
      <c r="A42" s="32"/>
      <c r="B42" s="10" t="s">
        <v>48</v>
      </c>
      <c r="C42" s="9" t="s">
        <v>12</v>
      </c>
      <c r="D42" s="21">
        <v>25</v>
      </c>
      <c r="G42" s="21">
        <v>23</v>
      </c>
      <c r="H42" s="21">
        <v>23</v>
      </c>
      <c r="I42" s="20"/>
      <c r="J42" s="22">
        <v>23</v>
      </c>
      <c r="K42" s="21">
        <v>23</v>
      </c>
    </row>
    <row r="43" spans="1:11" ht="20.25" customHeight="1" x14ac:dyDescent="0.25">
      <c r="A43" s="25" t="s">
        <v>49</v>
      </c>
      <c r="B43" s="10" t="s">
        <v>50</v>
      </c>
      <c r="C43" s="9" t="s">
        <v>12</v>
      </c>
      <c r="D43" s="21">
        <f>D45+D46+D47+D48+D49+D50+D51</f>
        <v>21333</v>
      </c>
      <c r="G43" s="21">
        <v>21349</v>
      </c>
      <c r="H43" s="21">
        <f>H45+H46+H47+H48+H49+H50+H51</f>
        <v>21222</v>
      </c>
      <c r="I43" s="13" t="s">
        <v>12</v>
      </c>
      <c r="J43" s="21">
        <v>21135</v>
      </c>
      <c r="K43" s="21">
        <v>20775</v>
      </c>
    </row>
    <row r="44" spans="1:11" ht="18.75" hidden="1" x14ac:dyDescent="0.25">
      <c r="A44" s="25"/>
      <c r="B44" s="10" t="s">
        <v>15</v>
      </c>
      <c r="C44" s="9"/>
      <c r="D44" s="21"/>
      <c r="G44" s="21"/>
      <c r="H44" s="21"/>
      <c r="I44" s="13"/>
      <c r="J44" s="21"/>
      <c r="K44" s="21"/>
    </row>
    <row r="45" spans="1:11" ht="18.75" hidden="1" x14ac:dyDescent="0.25">
      <c r="A45" s="25"/>
      <c r="B45" s="10" t="s">
        <v>51</v>
      </c>
      <c r="C45" s="9" t="s">
        <v>12</v>
      </c>
      <c r="D45" s="21">
        <v>19889</v>
      </c>
      <c r="G45" s="21">
        <v>18825</v>
      </c>
      <c r="H45" s="21">
        <f>8673+8271+1463+373</f>
        <v>18780</v>
      </c>
      <c r="I45" s="13" t="s">
        <v>12</v>
      </c>
      <c r="J45" s="21">
        <f>18628-51</f>
        <v>18577</v>
      </c>
      <c r="K45" s="21">
        <v>19358</v>
      </c>
    </row>
    <row r="46" spans="1:11" ht="37.5" hidden="1" x14ac:dyDescent="0.25">
      <c r="A46" s="25"/>
      <c r="B46" s="10" t="s">
        <v>52</v>
      </c>
      <c r="C46" s="9" t="s">
        <v>12</v>
      </c>
      <c r="D46" s="21"/>
      <c r="G46" s="21"/>
      <c r="H46" s="21"/>
      <c r="I46" s="13" t="s">
        <v>12</v>
      </c>
      <c r="J46" s="21"/>
      <c r="K46" s="21"/>
    </row>
    <row r="47" spans="1:11" ht="37.5" hidden="1" x14ac:dyDescent="0.25">
      <c r="A47" s="25"/>
      <c r="B47" s="10" t="s">
        <v>53</v>
      </c>
      <c r="C47" s="9" t="s">
        <v>12</v>
      </c>
      <c r="D47" s="21">
        <v>54</v>
      </c>
      <c r="G47" s="21">
        <v>98</v>
      </c>
      <c r="H47" s="21">
        <v>51</v>
      </c>
      <c r="I47" s="13" t="s">
        <v>12</v>
      </c>
      <c r="J47" s="21">
        <v>51</v>
      </c>
      <c r="K47" s="21">
        <v>49</v>
      </c>
    </row>
    <row r="48" spans="1:11" ht="18.75" hidden="1" x14ac:dyDescent="0.25">
      <c r="A48" s="25"/>
      <c r="B48" s="10" t="s">
        <v>54</v>
      </c>
      <c r="C48" s="9" t="s">
        <v>12</v>
      </c>
      <c r="D48" s="21"/>
      <c r="G48" s="21"/>
      <c r="H48" s="21"/>
      <c r="I48" s="13" t="s">
        <v>12</v>
      </c>
      <c r="J48" s="21"/>
      <c r="K48" s="21"/>
    </row>
    <row r="49" spans="1:13" ht="37.5" hidden="1" x14ac:dyDescent="0.25">
      <c r="A49" s="25"/>
      <c r="B49" s="10" t="s">
        <v>55</v>
      </c>
      <c r="C49" s="9" t="s">
        <v>12</v>
      </c>
      <c r="D49" s="21"/>
      <c r="G49" s="21">
        <v>1067</v>
      </c>
      <c r="H49" s="21">
        <v>1058</v>
      </c>
      <c r="I49" s="13" t="s">
        <v>12</v>
      </c>
      <c r="J49" s="21">
        <f>27+95+31+44+30+34+65+77+34+62+42+31+31+59+36+32+23+83+42+37+24+39+59+44+72</f>
        <v>1153</v>
      </c>
      <c r="K49" s="21"/>
    </row>
    <row r="50" spans="1:13" ht="18.75" hidden="1" x14ac:dyDescent="0.25">
      <c r="A50" s="25"/>
      <c r="B50" s="10" t="s">
        <v>56</v>
      </c>
      <c r="C50" s="9" t="s">
        <v>12</v>
      </c>
      <c r="D50" s="21"/>
      <c r="G50" s="21">
        <v>17</v>
      </c>
      <c r="H50" s="21">
        <v>17</v>
      </c>
      <c r="I50" s="13" t="s">
        <v>12</v>
      </c>
      <c r="J50" s="21">
        <v>17</v>
      </c>
      <c r="K50" s="21"/>
    </row>
    <row r="51" spans="1:13" ht="37.5" hidden="1" x14ac:dyDescent="0.25">
      <c r="A51" s="25"/>
      <c r="B51" s="10" t="s">
        <v>57</v>
      </c>
      <c r="C51" s="9" t="s">
        <v>12</v>
      </c>
      <c r="D51" s="21">
        <v>1390</v>
      </c>
      <c r="G51" s="21">
        <v>1342</v>
      </c>
      <c r="H51" s="21">
        <v>1316</v>
      </c>
      <c r="I51" s="13" t="s">
        <v>12</v>
      </c>
      <c r="J51" s="21">
        <f>1389</f>
        <v>1389</v>
      </c>
      <c r="K51" s="21">
        <v>1368</v>
      </c>
    </row>
    <row r="52" spans="1:13" ht="22.5" customHeight="1" x14ac:dyDescent="0.25">
      <c r="A52" s="25" t="s">
        <v>58</v>
      </c>
      <c r="B52" s="10" t="s">
        <v>59</v>
      </c>
      <c r="C52" s="9" t="s">
        <v>12</v>
      </c>
      <c r="D52" s="21">
        <f>D54+D55</f>
        <v>705</v>
      </c>
      <c r="G52" s="21">
        <v>692</v>
      </c>
      <c r="H52" s="21">
        <f>H54+H55</f>
        <v>692</v>
      </c>
      <c r="I52" s="13" t="s">
        <v>12</v>
      </c>
      <c r="J52" s="21">
        <v>677</v>
      </c>
      <c r="K52" s="21">
        <v>712</v>
      </c>
    </row>
    <row r="53" spans="1:13" ht="18.75" hidden="1" x14ac:dyDescent="0.25">
      <c r="A53" s="25"/>
      <c r="B53" s="10" t="s">
        <v>15</v>
      </c>
      <c r="C53" s="28"/>
      <c r="D53" s="21"/>
      <c r="G53" s="21"/>
      <c r="H53" s="21"/>
      <c r="I53" s="20"/>
      <c r="J53" s="21"/>
      <c r="K53" s="21"/>
    </row>
    <row r="54" spans="1:13" ht="18.75" hidden="1" x14ac:dyDescent="0.25">
      <c r="A54" s="25"/>
      <c r="B54" s="10" t="s">
        <v>60</v>
      </c>
      <c r="C54" s="28"/>
      <c r="D54" s="21">
        <v>493</v>
      </c>
      <c r="G54" s="21">
        <v>483</v>
      </c>
      <c r="H54" s="21">
        <v>480</v>
      </c>
      <c r="I54" s="20"/>
      <c r="J54" s="21"/>
      <c r="K54" s="21">
        <v>497</v>
      </c>
    </row>
    <row r="55" spans="1:13" ht="93.75" hidden="1" x14ac:dyDescent="0.25">
      <c r="A55" s="25"/>
      <c r="B55" s="10" t="s">
        <v>61</v>
      </c>
      <c r="C55" s="28"/>
      <c r="D55" s="21">
        <v>212</v>
      </c>
      <c r="G55" s="21">
        <v>209</v>
      </c>
      <c r="H55" s="21">
        <v>212</v>
      </c>
      <c r="I55" s="20"/>
      <c r="J55" s="21"/>
      <c r="K55" s="21">
        <v>215</v>
      </c>
    </row>
    <row r="56" spans="1:13" ht="19.5" customHeight="1" x14ac:dyDescent="0.25">
      <c r="A56" s="25" t="s">
        <v>62</v>
      </c>
      <c r="B56" s="10" t="s">
        <v>63</v>
      </c>
      <c r="C56" s="9" t="s">
        <v>12</v>
      </c>
      <c r="D56" s="21">
        <f>D58+D59</f>
        <v>1122</v>
      </c>
      <c r="G56" s="21">
        <v>52</v>
      </c>
      <c r="H56" s="21">
        <f>H58</f>
        <v>56</v>
      </c>
      <c r="I56" s="13" t="s">
        <v>12</v>
      </c>
      <c r="J56" s="21">
        <v>45</v>
      </c>
      <c r="K56" s="21">
        <v>1126</v>
      </c>
    </row>
    <row r="57" spans="1:13" ht="19.5" hidden="1" customHeight="1" x14ac:dyDescent="0.25">
      <c r="A57" s="28"/>
      <c r="B57" s="33" t="s">
        <v>15</v>
      </c>
      <c r="C57" s="28"/>
      <c r="D57" s="11"/>
      <c r="G57" s="11"/>
      <c r="H57" s="11"/>
      <c r="I57" s="20"/>
      <c r="J57" s="11"/>
      <c r="K57" s="11"/>
    </row>
    <row r="58" spans="1:13" ht="19.5" hidden="1" customHeight="1" x14ac:dyDescent="0.25">
      <c r="A58" s="28"/>
      <c r="B58" s="34" t="s">
        <v>64</v>
      </c>
      <c r="C58" s="28"/>
      <c r="D58" s="21"/>
      <c r="G58" s="11">
        <v>52</v>
      </c>
      <c r="H58" s="11">
        <v>56</v>
      </c>
      <c r="I58" s="20"/>
      <c r="J58" s="11">
        <v>48</v>
      </c>
      <c r="K58" s="21">
        <v>64</v>
      </c>
    </row>
    <row r="59" spans="1:13" ht="19.5" hidden="1" customHeight="1" x14ac:dyDescent="0.25">
      <c r="A59" s="28"/>
      <c r="B59" s="10" t="s">
        <v>65</v>
      </c>
      <c r="C59" s="28"/>
      <c r="D59" s="21">
        <v>1122</v>
      </c>
      <c r="G59" s="11"/>
      <c r="H59" s="11"/>
      <c r="I59" s="20"/>
      <c r="J59" s="11"/>
      <c r="K59" s="21">
        <v>1062</v>
      </c>
    </row>
    <row r="60" spans="1:13" s="39" customFormat="1" ht="78.75" customHeight="1" x14ac:dyDescent="0.25">
      <c r="A60" s="35" t="s">
        <v>66</v>
      </c>
      <c r="B60" s="36" t="s">
        <v>67</v>
      </c>
      <c r="C60" s="35" t="s">
        <v>1</v>
      </c>
      <c r="D60" s="11">
        <f>D61+D73+D77+D91+D97+D103+D107</f>
        <v>2810991</v>
      </c>
      <c r="E60" s="12"/>
      <c r="F60"/>
      <c r="G60" s="11"/>
      <c r="H60" s="11"/>
      <c r="I60" s="13"/>
      <c r="J60" s="11"/>
      <c r="K60" s="11">
        <v>11236707</v>
      </c>
      <c r="L60" s="37"/>
      <c r="M60" s="38"/>
    </row>
    <row r="61" spans="1:13" s="39" customFormat="1" ht="24.75" customHeight="1" x14ac:dyDescent="0.25">
      <c r="A61" s="40" t="s">
        <v>68</v>
      </c>
      <c r="B61" s="36" t="s">
        <v>14</v>
      </c>
      <c r="C61" s="35" t="s">
        <v>1</v>
      </c>
      <c r="D61" s="11">
        <f>D63+D64+D66</f>
        <v>361565</v>
      </c>
      <c r="E61"/>
      <c r="F61"/>
      <c r="G61" s="11"/>
      <c r="H61" s="11"/>
      <c r="I61" s="13"/>
      <c r="J61" s="11"/>
      <c r="K61" s="11">
        <v>1398288</v>
      </c>
      <c r="L61" s="37"/>
    </row>
    <row r="62" spans="1:13" ht="18.75" x14ac:dyDescent="0.3">
      <c r="A62" s="18"/>
      <c r="B62" s="10" t="s">
        <v>15</v>
      </c>
      <c r="C62" s="9"/>
      <c r="D62" s="41"/>
      <c r="G62" s="41"/>
      <c r="H62" s="41"/>
      <c r="I62" s="13"/>
      <c r="J62" s="41"/>
      <c r="K62" s="41"/>
    </row>
    <row r="63" spans="1:13" ht="41.25" customHeight="1" x14ac:dyDescent="0.25">
      <c r="A63" s="18"/>
      <c r="B63" s="10" t="s">
        <v>16</v>
      </c>
      <c r="C63" s="9" t="s">
        <v>1</v>
      </c>
      <c r="D63" s="21">
        <v>289080</v>
      </c>
      <c r="E63" s="12"/>
      <c r="G63" s="21"/>
      <c r="H63" s="21"/>
      <c r="I63" s="13"/>
      <c r="J63" s="21"/>
      <c r="K63" s="21">
        <v>1102073</v>
      </c>
    </row>
    <row r="64" spans="1:13" ht="18.75" hidden="1" x14ac:dyDescent="0.25">
      <c r="A64" s="18"/>
      <c r="B64" s="10" t="s">
        <v>17</v>
      </c>
      <c r="C64" s="9" t="s">
        <v>1</v>
      </c>
      <c r="D64" s="11">
        <f>33498+D65</f>
        <v>35649</v>
      </c>
      <c r="G64" s="11"/>
      <c r="H64" s="11"/>
      <c r="I64" s="13"/>
      <c r="J64" s="11"/>
      <c r="K64" s="11">
        <v>136201</v>
      </c>
    </row>
    <row r="65" spans="1:13" ht="18.75" hidden="1" x14ac:dyDescent="0.25">
      <c r="A65" s="23"/>
      <c r="B65" s="15" t="s">
        <v>69</v>
      </c>
      <c r="C65" s="16" t="s">
        <v>1</v>
      </c>
      <c r="D65" s="42">
        <v>2151</v>
      </c>
      <c r="G65" s="42"/>
      <c r="H65" s="42"/>
      <c r="I65" s="13"/>
      <c r="J65" s="42"/>
      <c r="K65" s="42">
        <v>8634</v>
      </c>
    </row>
    <row r="66" spans="1:13" ht="18.75" hidden="1" x14ac:dyDescent="0.25">
      <c r="A66" s="23">
        <v>2</v>
      </c>
      <c r="B66" s="15" t="s">
        <v>19</v>
      </c>
      <c r="C66" s="16" t="s">
        <v>1</v>
      </c>
      <c r="D66" s="11">
        <f>D68+D69+D70+D71+D72</f>
        <v>36836</v>
      </c>
      <c r="G66" s="11"/>
      <c r="H66" s="11"/>
      <c r="I66" s="13"/>
      <c r="J66" s="11"/>
      <c r="K66" s="11">
        <v>160014</v>
      </c>
    </row>
    <row r="67" spans="1:13" s="39" customFormat="1" ht="18.75" hidden="1" x14ac:dyDescent="0.25">
      <c r="A67" s="24"/>
      <c r="B67" s="15" t="s">
        <v>15</v>
      </c>
      <c r="C67" s="16" t="s">
        <v>1</v>
      </c>
      <c r="D67" s="11"/>
      <c r="E67"/>
      <c r="F67"/>
      <c r="G67" s="11"/>
      <c r="H67" s="11"/>
      <c r="I67" s="13"/>
      <c r="J67" s="11"/>
      <c r="K67" s="11"/>
      <c r="L67" s="37"/>
    </row>
    <row r="68" spans="1:13" ht="37.5" hidden="1" x14ac:dyDescent="0.25">
      <c r="A68" s="24"/>
      <c r="B68" s="15" t="s">
        <v>20</v>
      </c>
      <c r="C68" s="16" t="s">
        <v>1</v>
      </c>
      <c r="D68" s="21">
        <v>2259</v>
      </c>
      <c r="G68" s="11"/>
      <c r="H68" s="11"/>
      <c r="I68" s="13"/>
      <c r="J68" s="11"/>
      <c r="K68" s="21">
        <v>8873</v>
      </c>
      <c r="M68" s="12"/>
    </row>
    <row r="69" spans="1:13" ht="18.75" hidden="1" x14ac:dyDescent="0.25">
      <c r="A69" s="24"/>
      <c r="B69" s="15" t="s">
        <v>21</v>
      </c>
      <c r="C69" s="16" t="s">
        <v>1</v>
      </c>
      <c r="D69" s="21">
        <v>12183</v>
      </c>
      <c r="G69" s="11"/>
      <c r="H69" s="11"/>
      <c r="I69" s="13"/>
      <c r="J69" s="11"/>
      <c r="K69" s="21">
        <v>52276</v>
      </c>
    </row>
    <row r="70" spans="1:13" ht="18.75" hidden="1" x14ac:dyDescent="0.25">
      <c r="A70" s="24"/>
      <c r="B70" s="15" t="s">
        <v>22</v>
      </c>
      <c r="C70" s="16" t="s">
        <v>1</v>
      </c>
      <c r="D70" s="21">
        <v>3189</v>
      </c>
      <c r="G70" s="11"/>
      <c r="H70" s="11"/>
      <c r="I70" s="13"/>
      <c r="J70" s="11"/>
      <c r="K70" s="21">
        <v>12849</v>
      </c>
    </row>
    <row r="71" spans="1:13" ht="37.5" hidden="1" x14ac:dyDescent="0.25">
      <c r="A71" s="24"/>
      <c r="B71" s="15" t="s">
        <v>23</v>
      </c>
      <c r="C71" s="16" t="s">
        <v>1</v>
      </c>
      <c r="D71" s="21">
        <v>17856</v>
      </c>
      <c r="G71" s="11"/>
      <c r="H71" s="11"/>
      <c r="I71" s="13"/>
      <c r="J71" s="11"/>
      <c r="K71" s="21">
        <v>80186</v>
      </c>
    </row>
    <row r="72" spans="1:13" ht="29.25" hidden="1" customHeight="1" x14ac:dyDescent="0.25">
      <c r="A72" s="24"/>
      <c r="B72" s="15" t="s">
        <v>24</v>
      </c>
      <c r="C72" s="16" t="s">
        <v>1</v>
      </c>
      <c r="D72" s="21">
        <v>1349</v>
      </c>
      <c r="G72" s="11"/>
      <c r="H72" s="11"/>
      <c r="I72" s="13"/>
      <c r="J72" s="11"/>
      <c r="K72" s="21">
        <v>5830</v>
      </c>
    </row>
    <row r="73" spans="1:13" ht="75" x14ac:dyDescent="0.25">
      <c r="A73" s="25" t="s">
        <v>70</v>
      </c>
      <c r="B73" s="15" t="s">
        <v>26</v>
      </c>
      <c r="C73" s="16" t="s">
        <v>1</v>
      </c>
      <c r="D73" s="21">
        <f>D75+D76</f>
        <v>31239</v>
      </c>
      <c r="G73" s="11"/>
      <c r="H73" s="11"/>
      <c r="I73" s="13"/>
      <c r="J73" s="11"/>
      <c r="K73" s="21">
        <v>112928</v>
      </c>
    </row>
    <row r="74" spans="1:13" ht="18.75" hidden="1" x14ac:dyDescent="0.25">
      <c r="A74" s="26"/>
      <c r="B74" s="15" t="s">
        <v>15</v>
      </c>
      <c r="C74" s="16" t="s">
        <v>1</v>
      </c>
      <c r="D74" s="21"/>
      <c r="G74" s="11"/>
      <c r="H74" s="11"/>
      <c r="I74" s="13"/>
      <c r="J74" s="11"/>
      <c r="K74" s="21"/>
    </row>
    <row r="75" spans="1:13" ht="45.75" hidden="1" customHeight="1" x14ac:dyDescent="0.25">
      <c r="A75" s="26"/>
      <c r="B75" s="15" t="s">
        <v>27</v>
      </c>
      <c r="C75" s="16" t="s">
        <v>1</v>
      </c>
      <c r="D75" s="21">
        <v>28466</v>
      </c>
      <c r="G75" s="11"/>
      <c r="H75" s="11"/>
      <c r="I75" s="13"/>
      <c r="J75" s="11"/>
      <c r="K75" s="21">
        <v>100822</v>
      </c>
    </row>
    <row r="76" spans="1:13" ht="18.75" hidden="1" x14ac:dyDescent="0.25">
      <c r="A76" s="26"/>
      <c r="B76" s="15" t="s">
        <v>28</v>
      </c>
      <c r="C76" s="16" t="s">
        <v>1</v>
      </c>
      <c r="D76" s="21">
        <v>2773</v>
      </c>
      <c r="G76" s="11"/>
      <c r="H76" s="11"/>
      <c r="I76" s="13"/>
      <c r="J76" s="11"/>
      <c r="K76" s="21">
        <v>12106</v>
      </c>
    </row>
    <row r="77" spans="1:13" ht="21.75" customHeight="1" x14ac:dyDescent="0.25">
      <c r="A77" s="25" t="s">
        <v>71</v>
      </c>
      <c r="B77" s="15" t="s">
        <v>30</v>
      </c>
      <c r="C77" s="16" t="s">
        <v>1</v>
      </c>
      <c r="D77" s="21">
        <f>D80+D81+D82+D83+D84+D85+D86+D87+D88+D89+D90+D79</f>
        <v>166456</v>
      </c>
      <c r="G77" s="11"/>
      <c r="H77" s="11"/>
      <c r="I77" s="13"/>
      <c r="J77" s="11"/>
      <c r="K77" s="21">
        <v>734660</v>
      </c>
    </row>
    <row r="78" spans="1:13" ht="18.75" hidden="1" x14ac:dyDescent="0.25">
      <c r="A78" s="26"/>
      <c r="B78" s="15" t="s">
        <v>15</v>
      </c>
      <c r="C78" s="16"/>
      <c r="D78" s="21"/>
      <c r="G78" s="11"/>
      <c r="H78" s="11"/>
      <c r="I78" s="13"/>
      <c r="J78" s="11"/>
      <c r="K78" s="21"/>
    </row>
    <row r="79" spans="1:13" ht="18.75" hidden="1" x14ac:dyDescent="0.25">
      <c r="A79" s="26"/>
      <c r="B79" s="15" t="s">
        <v>31</v>
      </c>
      <c r="C79" s="16" t="s">
        <v>1</v>
      </c>
      <c r="D79" s="21">
        <v>8842</v>
      </c>
      <c r="G79" s="11"/>
      <c r="H79" s="11"/>
      <c r="I79" s="13"/>
      <c r="J79" s="11"/>
      <c r="K79" s="21">
        <v>45246</v>
      </c>
    </row>
    <row r="80" spans="1:13" ht="37.5" hidden="1" x14ac:dyDescent="0.25">
      <c r="A80" s="26"/>
      <c r="B80" s="15" t="s">
        <v>32</v>
      </c>
      <c r="C80" s="16" t="s">
        <v>1</v>
      </c>
      <c r="D80" s="21">
        <v>8292</v>
      </c>
      <c r="G80" s="11"/>
      <c r="H80" s="11"/>
      <c r="I80" s="13"/>
      <c r="J80" s="11"/>
      <c r="K80" s="21">
        <v>33560</v>
      </c>
    </row>
    <row r="81" spans="1:11" ht="37.5" hidden="1" x14ac:dyDescent="0.25">
      <c r="A81" s="26"/>
      <c r="B81" s="15" t="s">
        <v>35</v>
      </c>
      <c r="C81" s="16" t="s">
        <v>1</v>
      </c>
      <c r="D81" s="21">
        <v>2879</v>
      </c>
      <c r="G81" s="11"/>
      <c r="H81" s="11"/>
      <c r="I81" s="13"/>
      <c r="J81" s="11"/>
      <c r="K81" s="21">
        <v>14241</v>
      </c>
    </row>
    <row r="82" spans="1:11" ht="18.75" hidden="1" x14ac:dyDescent="0.25">
      <c r="A82" s="26"/>
      <c r="B82" s="15" t="s">
        <v>33</v>
      </c>
      <c r="C82" s="16" t="s">
        <v>1</v>
      </c>
      <c r="D82" s="21">
        <v>4705</v>
      </c>
      <c r="G82" s="11"/>
      <c r="H82" s="11"/>
      <c r="I82" s="13"/>
      <c r="J82" s="11"/>
      <c r="K82" s="21">
        <v>23483</v>
      </c>
    </row>
    <row r="83" spans="1:11" ht="18.75" hidden="1" x14ac:dyDescent="0.25">
      <c r="A83" s="26"/>
      <c r="B83" s="15" t="s">
        <v>34</v>
      </c>
      <c r="C83" s="16" t="s">
        <v>1</v>
      </c>
      <c r="D83" s="21">
        <v>4267</v>
      </c>
      <c r="G83" s="11"/>
      <c r="H83" s="11"/>
      <c r="I83" s="13"/>
      <c r="J83" s="11"/>
      <c r="K83" s="21">
        <v>16539</v>
      </c>
    </row>
    <row r="84" spans="1:11" ht="37.5" hidden="1" x14ac:dyDescent="0.25">
      <c r="A84" s="27"/>
      <c r="B84" s="15" t="s">
        <v>36</v>
      </c>
      <c r="C84" s="16" t="s">
        <v>1</v>
      </c>
      <c r="D84" s="21">
        <v>16715</v>
      </c>
      <c r="G84" s="11"/>
      <c r="H84" s="11"/>
      <c r="I84" s="13"/>
      <c r="J84" s="11"/>
      <c r="K84" s="21">
        <v>65257</v>
      </c>
    </row>
    <row r="85" spans="1:11" ht="37.5" hidden="1" x14ac:dyDescent="0.25">
      <c r="A85" s="27"/>
      <c r="B85" s="15" t="s">
        <v>37</v>
      </c>
      <c r="C85" s="16" t="s">
        <v>1</v>
      </c>
      <c r="D85" s="21">
        <v>26629</v>
      </c>
      <c r="G85" s="11"/>
      <c r="H85" s="11"/>
      <c r="I85" s="13"/>
      <c r="J85" s="11"/>
      <c r="K85" s="21">
        <v>120782</v>
      </c>
    </row>
    <row r="86" spans="1:11" ht="37.5" hidden="1" x14ac:dyDescent="0.25">
      <c r="A86" s="27"/>
      <c r="B86" s="15" t="s">
        <v>38</v>
      </c>
      <c r="C86" s="16" t="s">
        <v>1</v>
      </c>
      <c r="D86" s="21">
        <v>19282</v>
      </c>
      <c r="G86" s="11"/>
      <c r="H86" s="11"/>
      <c r="I86" s="13"/>
      <c r="J86" s="11"/>
      <c r="K86" s="21">
        <v>96297</v>
      </c>
    </row>
    <row r="87" spans="1:11" ht="37.5" hidden="1" x14ac:dyDescent="0.25">
      <c r="A87" s="27"/>
      <c r="B87" s="15" t="s">
        <v>39</v>
      </c>
      <c r="C87" s="16" t="s">
        <v>1</v>
      </c>
      <c r="D87" s="21">
        <v>22571</v>
      </c>
      <c r="G87" s="11"/>
      <c r="H87" s="11"/>
      <c r="I87" s="13"/>
      <c r="J87" s="11"/>
      <c r="K87" s="21">
        <v>106127</v>
      </c>
    </row>
    <row r="88" spans="1:11" ht="37.5" hidden="1" x14ac:dyDescent="0.25">
      <c r="A88" s="27"/>
      <c r="B88" s="15" t="s">
        <v>40</v>
      </c>
      <c r="C88" s="16" t="s">
        <v>1</v>
      </c>
      <c r="D88" s="21">
        <v>26743</v>
      </c>
      <c r="G88" s="11"/>
      <c r="H88" s="11"/>
      <c r="I88" s="13"/>
      <c r="J88" s="11"/>
      <c r="K88" s="21">
        <v>99583</v>
      </c>
    </row>
    <row r="89" spans="1:11" ht="37.5" hidden="1" x14ac:dyDescent="0.25">
      <c r="A89" s="27"/>
      <c r="B89" s="15" t="s">
        <v>41</v>
      </c>
      <c r="C89" s="16" t="s">
        <v>1</v>
      </c>
      <c r="D89" s="21">
        <v>23890</v>
      </c>
      <c r="G89" s="11"/>
      <c r="H89" s="11"/>
      <c r="I89" s="13"/>
      <c r="J89" s="11"/>
      <c r="K89" s="21">
        <v>108270</v>
      </c>
    </row>
    <row r="90" spans="1:11" ht="38.25" hidden="1" customHeight="1" x14ac:dyDescent="0.25">
      <c r="A90" s="27"/>
      <c r="B90" s="15" t="s">
        <v>42</v>
      </c>
      <c r="C90" s="16" t="s">
        <v>1</v>
      </c>
      <c r="D90" s="21">
        <v>1641</v>
      </c>
      <c r="G90" s="11"/>
      <c r="H90" s="11"/>
      <c r="I90" s="13"/>
      <c r="J90" s="11"/>
      <c r="K90" s="21">
        <v>5275</v>
      </c>
    </row>
    <row r="91" spans="1:11" ht="22.5" customHeight="1" x14ac:dyDescent="0.25">
      <c r="A91" s="25" t="s">
        <v>72</v>
      </c>
      <c r="B91" s="15" t="s">
        <v>44</v>
      </c>
      <c r="C91" s="16" t="s">
        <v>1</v>
      </c>
      <c r="D91" s="21">
        <f>D94+D95+D96+D93</f>
        <v>29101</v>
      </c>
      <c r="G91" s="11"/>
      <c r="H91" s="11"/>
      <c r="I91" s="13"/>
      <c r="J91" s="11"/>
      <c r="K91" s="21">
        <v>120131</v>
      </c>
    </row>
    <row r="92" spans="1:11" ht="18.75" hidden="1" x14ac:dyDescent="0.25">
      <c r="A92" s="29"/>
      <c r="B92" s="15" t="s">
        <v>15</v>
      </c>
      <c r="C92" s="16"/>
      <c r="D92" s="21"/>
      <c r="G92" s="11"/>
      <c r="H92" s="11"/>
      <c r="I92" s="13"/>
      <c r="J92" s="11"/>
      <c r="K92" s="21"/>
    </row>
    <row r="93" spans="1:11" ht="18.75" hidden="1" x14ac:dyDescent="0.25">
      <c r="A93" s="30"/>
      <c r="B93" s="15" t="s">
        <v>45</v>
      </c>
      <c r="C93" s="16" t="s">
        <v>1</v>
      </c>
      <c r="D93" s="21">
        <v>3945</v>
      </c>
      <c r="G93" s="11"/>
      <c r="H93" s="11"/>
      <c r="I93" s="13"/>
      <c r="J93" s="11"/>
      <c r="K93" s="21">
        <v>25034</v>
      </c>
    </row>
    <row r="94" spans="1:11" ht="18.75" hidden="1" x14ac:dyDescent="0.25">
      <c r="A94" s="31"/>
      <c r="B94" s="15" t="s">
        <v>46</v>
      </c>
      <c r="C94" s="16" t="s">
        <v>1</v>
      </c>
      <c r="D94" s="21">
        <v>8896</v>
      </c>
      <c r="G94" s="11"/>
      <c r="H94" s="11"/>
      <c r="I94" s="13"/>
      <c r="J94" s="11"/>
      <c r="K94" s="21">
        <v>32995</v>
      </c>
    </row>
    <row r="95" spans="1:11" ht="18.75" hidden="1" x14ac:dyDescent="0.25">
      <c r="A95" s="31"/>
      <c r="B95" s="15" t="s">
        <v>47</v>
      </c>
      <c r="C95" s="16" t="s">
        <v>1</v>
      </c>
      <c r="D95" s="21">
        <v>12404</v>
      </c>
      <c r="G95" s="11"/>
      <c r="H95" s="11"/>
      <c r="I95" s="13"/>
      <c r="J95" s="11"/>
      <c r="K95" s="21">
        <v>47826</v>
      </c>
    </row>
    <row r="96" spans="1:11" ht="37.5" hidden="1" x14ac:dyDescent="0.25">
      <c r="A96" s="32"/>
      <c r="B96" s="15" t="s">
        <v>73</v>
      </c>
      <c r="C96" s="16" t="s">
        <v>1</v>
      </c>
      <c r="D96" s="21">
        <v>3856</v>
      </c>
      <c r="G96" s="11"/>
      <c r="H96" s="11"/>
      <c r="I96" s="13"/>
      <c r="J96" s="11"/>
      <c r="K96" s="21">
        <v>14276</v>
      </c>
    </row>
    <row r="97" spans="1:11" ht="21" customHeight="1" x14ac:dyDescent="0.25">
      <c r="A97" s="25" t="s">
        <v>74</v>
      </c>
      <c r="B97" s="15" t="s">
        <v>50</v>
      </c>
      <c r="C97" s="16" t="s">
        <v>1</v>
      </c>
      <c r="D97" s="21">
        <f>D100+D101+D102+D99</f>
        <v>2038813</v>
      </c>
      <c r="G97" s="11"/>
      <c r="H97" s="11"/>
      <c r="I97" s="13"/>
      <c r="J97" s="11"/>
      <c r="K97" s="21">
        <v>8342059</v>
      </c>
    </row>
    <row r="98" spans="1:11" ht="18.75" hidden="1" x14ac:dyDescent="0.25">
      <c r="A98" s="25"/>
      <c r="B98" s="15" t="s">
        <v>15</v>
      </c>
      <c r="C98" s="16" t="s">
        <v>1</v>
      </c>
      <c r="D98" s="21"/>
      <c r="G98" s="11"/>
      <c r="H98" s="11"/>
      <c r="I98" s="13"/>
      <c r="J98" s="11"/>
      <c r="K98" s="21"/>
    </row>
    <row r="99" spans="1:11" ht="18.75" hidden="1" x14ac:dyDescent="0.25">
      <c r="A99" s="25"/>
      <c r="B99" s="15" t="s">
        <v>75</v>
      </c>
      <c r="C99" s="16" t="s">
        <v>1</v>
      </c>
      <c r="D99" s="21"/>
      <c r="G99" s="11"/>
      <c r="H99" s="11"/>
      <c r="I99" s="13"/>
      <c r="J99" s="11"/>
      <c r="K99" s="21">
        <v>119</v>
      </c>
    </row>
    <row r="100" spans="1:11" ht="37.5" hidden="1" x14ac:dyDescent="0.25">
      <c r="A100" s="25"/>
      <c r="B100" s="15" t="s">
        <v>76</v>
      </c>
      <c r="C100" s="16" t="s">
        <v>1</v>
      </c>
      <c r="D100" s="21">
        <v>1905258</v>
      </c>
      <c r="G100" s="11"/>
      <c r="H100" s="11"/>
      <c r="I100" s="13"/>
      <c r="J100" s="11"/>
      <c r="K100" s="21">
        <v>7640185</v>
      </c>
    </row>
    <row r="101" spans="1:11" ht="37.5" hidden="1" x14ac:dyDescent="0.25">
      <c r="A101" s="25"/>
      <c r="B101" s="15" t="s">
        <v>77</v>
      </c>
      <c r="C101" s="16" t="s">
        <v>1</v>
      </c>
      <c r="D101" s="21">
        <v>133555</v>
      </c>
      <c r="G101" s="11"/>
      <c r="H101" s="11"/>
      <c r="I101" s="13"/>
      <c r="J101" s="11"/>
      <c r="K101" s="21">
        <v>523864</v>
      </c>
    </row>
    <row r="102" spans="1:11" ht="37.5" hidden="1" x14ac:dyDescent="0.25">
      <c r="A102" s="25"/>
      <c r="B102" s="15" t="s">
        <v>78</v>
      </c>
      <c r="C102" s="16" t="s">
        <v>1</v>
      </c>
      <c r="D102" s="21"/>
      <c r="G102" s="11"/>
      <c r="H102" s="11"/>
      <c r="I102" s="13"/>
      <c r="J102" s="11"/>
      <c r="K102" s="21">
        <v>177891</v>
      </c>
    </row>
    <row r="103" spans="1:11" ht="20.25" customHeight="1" x14ac:dyDescent="0.25">
      <c r="A103" s="25" t="s">
        <v>79</v>
      </c>
      <c r="B103" s="15" t="s">
        <v>59</v>
      </c>
      <c r="C103" s="16" t="s">
        <v>1</v>
      </c>
      <c r="D103" s="21">
        <f>D105+D106</f>
        <v>69540</v>
      </c>
      <c r="G103" s="11"/>
      <c r="H103" s="11"/>
      <c r="I103" s="13"/>
      <c r="J103" s="11"/>
      <c r="K103" s="21">
        <v>266339</v>
      </c>
    </row>
    <row r="104" spans="1:11" ht="18.75" hidden="1" x14ac:dyDescent="0.25">
      <c r="A104" s="25"/>
      <c r="B104" s="15" t="s">
        <v>15</v>
      </c>
      <c r="C104" s="16" t="s">
        <v>1</v>
      </c>
      <c r="D104" s="21"/>
      <c r="G104" s="11"/>
      <c r="H104" s="11"/>
      <c r="I104" s="13"/>
      <c r="J104" s="11"/>
      <c r="K104" s="21"/>
    </row>
    <row r="105" spans="1:11" ht="18.75" hidden="1" x14ac:dyDescent="0.25">
      <c r="A105" s="25"/>
      <c r="B105" s="15" t="s">
        <v>60</v>
      </c>
      <c r="C105" s="16" t="s">
        <v>1</v>
      </c>
      <c r="D105" s="21">
        <f>22075+29379+3513</f>
        <v>54967</v>
      </c>
      <c r="G105" s="11"/>
      <c r="H105" s="11"/>
      <c r="I105" s="13"/>
      <c r="J105" s="11"/>
      <c r="K105" s="21">
        <v>208799</v>
      </c>
    </row>
    <row r="106" spans="1:11" ht="18.75" hidden="1" x14ac:dyDescent="0.25">
      <c r="A106" s="25"/>
      <c r="B106" s="15" t="s">
        <v>80</v>
      </c>
      <c r="C106" s="16" t="s">
        <v>1</v>
      </c>
      <c r="D106" s="21">
        <v>14573</v>
      </c>
      <c r="G106" s="11"/>
      <c r="H106" s="11"/>
      <c r="I106" s="13"/>
      <c r="J106" s="11"/>
      <c r="K106" s="21">
        <v>57540</v>
      </c>
    </row>
    <row r="107" spans="1:11" ht="21" customHeight="1" x14ac:dyDescent="0.25">
      <c r="A107" s="25" t="s">
        <v>81</v>
      </c>
      <c r="B107" s="15" t="s">
        <v>63</v>
      </c>
      <c r="C107" s="16" t="s">
        <v>1</v>
      </c>
      <c r="D107" s="21">
        <f>D109+D110+D111</f>
        <v>114277</v>
      </c>
      <c r="G107" s="11"/>
      <c r="H107" s="11"/>
      <c r="I107" s="13"/>
      <c r="J107" s="11"/>
      <c r="K107" s="21">
        <v>262302</v>
      </c>
    </row>
    <row r="108" spans="1:11" ht="18.75" hidden="1" x14ac:dyDescent="0.25">
      <c r="A108" s="25"/>
      <c r="B108" s="15" t="s">
        <v>15</v>
      </c>
      <c r="C108" s="16" t="s">
        <v>1</v>
      </c>
      <c r="D108" s="21"/>
      <c r="K108" s="21"/>
    </row>
    <row r="109" spans="1:11" ht="37.5" hidden="1" x14ac:dyDescent="0.25">
      <c r="A109" s="25"/>
      <c r="B109" s="15" t="s">
        <v>82</v>
      </c>
      <c r="C109" s="16" t="s">
        <v>1</v>
      </c>
      <c r="D109" s="21">
        <v>4777</v>
      </c>
      <c r="K109" s="21">
        <v>19389</v>
      </c>
    </row>
    <row r="110" spans="1:11" ht="37.5" hidden="1" x14ac:dyDescent="0.25">
      <c r="A110" s="25"/>
      <c r="B110" s="15" t="s">
        <v>83</v>
      </c>
      <c r="C110" s="16" t="s">
        <v>1</v>
      </c>
      <c r="D110" s="21">
        <v>154</v>
      </c>
      <c r="K110" s="21">
        <v>618</v>
      </c>
    </row>
    <row r="111" spans="1:11" ht="18.75" hidden="1" x14ac:dyDescent="0.25">
      <c r="A111" s="25"/>
      <c r="B111" s="15" t="s">
        <v>84</v>
      </c>
      <c r="C111" s="16" t="s">
        <v>1</v>
      </c>
      <c r="D111" s="21">
        <v>109346</v>
      </c>
      <c r="G111" s="11"/>
      <c r="H111" s="11"/>
      <c r="I111" s="13"/>
      <c r="J111" s="11"/>
      <c r="K111" s="21">
        <v>242295</v>
      </c>
    </row>
  </sheetData>
  <mergeCells count="12">
    <mergeCell ref="A39:A42"/>
    <mergeCell ref="A62:A64"/>
    <mergeCell ref="A67:A72"/>
    <mergeCell ref="A74:A76"/>
    <mergeCell ref="A78:A83"/>
    <mergeCell ref="A93:A96"/>
    <mergeCell ref="A2:D2"/>
    <mergeCell ref="A3:D3"/>
    <mergeCell ref="A8:A10"/>
    <mergeCell ref="A13:A18"/>
    <mergeCell ref="A20:A22"/>
    <mergeCell ref="A24:A28"/>
  </mergeCells>
  <pageMargins left="0.70866141732283472" right="0.70866141732283472" top="0.25" bottom="0.28000000000000003" header="0.17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Сатурова Эллина Ивановна</dc:creator>
  <cp:lastModifiedBy>Сатурова Эллина Ивановна</cp:lastModifiedBy>
  <dcterms:created xsi:type="dcterms:W3CDTF">2020-04-15T13:57:51Z</dcterms:created>
  <dcterms:modified xsi:type="dcterms:W3CDTF">2020-04-15T14:00:58Z</dcterms:modified>
</cp:coreProperties>
</file>