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01.10.2020" sheetId="1" r:id="rId1"/>
  </sheets>
  <definedNames>
    <definedName name="_xlnm.Print_Area" localSheetId="0">'01.10.2020'!$A$1:$D$113</definedName>
  </definedNames>
  <calcPr calcId="144525"/>
</workbook>
</file>

<file path=xl/calcChain.xml><?xml version="1.0" encoding="utf-8"?>
<calcChain xmlns="http://schemas.openxmlformats.org/spreadsheetml/2006/main">
  <c r="D46" i="1" l="1"/>
  <c r="D107" i="1"/>
  <c r="D65" i="1"/>
  <c r="D109" i="1" l="1"/>
  <c r="D105" i="1"/>
  <c r="D99" i="1"/>
  <c r="D93" i="1"/>
  <c r="D78" i="1"/>
  <c r="D74" i="1"/>
  <c r="D67" i="1"/>
  <c r="H57" i="1"/>
  <c r="D57" i="1"/>
  <c r="H53" i="1"/>
  <c r="D53" i="1"/>
  <c r="J52" i="1"/>
  <c r="J50" i="1"/>
  <c r="J46" i="1"/>
  <c r="H46" i="1"/>
  <c r="H44" i="1" s="1"/>
  <c r="D44" i="1"/>
  <c r="J38" i="1"/>
  <c r="H38" i="1"/>
  <c r="D38" i="1"/>
  <c r="J26" i="1"/>
  <c r="J23" i="1" s="1"/>
  <c r="H23" i="1"/>
  <c r="D23" i="1"/>
  <c r="H19" i="1"/>
  <c r="D19" i="1"/>
  <c r="H14" i="1"/>
  <c r="H12" i="1" s="1"/>
  <c r="J12" i="1"/>
  <c r="D12" i="1"/>
  <c r="J10" i="1"/>
  <c r="J7" i="1" s="1"/>
  <c r="H10" i="1"/>
  <c r="H7" i="1" s="1"/>
  <c r="D10" i="1"/>
  <c r="D7" i="1" l="1"/>
  <c r="D6" i="1"/>
  <c r="J6" i="1"/>
  <c r="D62" i="1"/>
  <c r="D61" i="1" s="1"/>
  <c r="H6" i="1"/>
</calcChain>
</file>

<file path=xl/sharedStrings.xml><?xml version="1.0" encoding="utf-8"?>
<sst xmlns="http://schemas.openxmlformats.org/spreadsheetml/2006/main" count="224" uniqueCount="85">
  <si>
    <t>тыс. рублей</t>
  </si>
  <si>
    <t>№</t>
  </si>
  <si>
    <t>Показатели</t>
  </si>
  <si>
    <t>Единица измерения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</si>
  <si>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</si>
  <si>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</si>
  <si>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</si>
  <si>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</si>
  <si>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</si>
  <si>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</si>
  <si>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</si>
  <si>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</si>
  <si>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</si>
  <si>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</si>
  <si>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</si>
  <si>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</si>
  <si>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</si>
  <si>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</si>
  <si>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</si>
  <si>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</si>
  <si>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</si>
  <si>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</si>
  <si>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</si>
  <si>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</si>
  <si>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</si>
  <si>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</si>
  <si>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</si>
  <si>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</si>
  <si>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</si>
  <si>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</si>
  <si>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</si>
  <si>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</si>
  <si>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</si>
  <si>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</si>
  <si>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</si>
  <si>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</si>
  <si>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</si>
  <si>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</si>
  <si>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</si>
  <si>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</si>
  <si>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МБУ "Единый оператор городских пассажирских перевозок"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</si>
  <si>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</si>
  <si>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</si>
  <si>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</si>
  <si>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</si>
  <si>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</si>
  <si>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</si>
  <si>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</si>
  <si>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</si>
  <si>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</si>
  <si>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</si>
  <si>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</si>
  <si>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</si>
  <si>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</si>
  <si>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УФК и С"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</si>
  <si>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</si>
  <si>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</si>
  <si>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</si>
  <si>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</si>
  <si>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)</t>
  </si>
  <si>
    <t>1.7.</t>
  </si>
  <si>
    <t>Физическая культура и спорт</t>
  </si>
  <si>
    <t>МБУ ГФСЦ</t>
  </si>
  <si>
    <t>Спорт. Школы + МКУ "ЦБ УФКиС"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</si>
  <si>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</si>
  <si>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</si>
  <si>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</si>
  <si>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</si>
  <si>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</si>
  <si>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</si>
  <si>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</si>
  <si>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</si>
  <si>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</si>
  <si>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</si>
  <si>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</si>
  <si>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</si>
  <si>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</si>
  <si>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</si>
  <si>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</si>
  <si>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</si>
  <si>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</si>
  <si>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</si>
  <si>
    <t>Спорт. школы</t>
  </si>
  <si>
    <t>СВЕДЕНИЯ О ЧИСЛЕННОСТИ РАБОТНИКОВ И ФОНДЕ ЗАРАБОТНОЙ ПЛАТЫ В МУНИЦИПАЛЬНЫХ УЧРЕЖДЕНИЯХ ГОРОДСКОГО ОКРУГА ГОРОД ВОРОНЕЖ ПО СОСТОЯНИЮ НА 01 ОКТЯБРЯ 2020 ГОДА</t>
  </si>
  <si>
    <t xml:space="preserve"> по состоянию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</si>
</sst>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5">
    <xf numFmtId="0" fontId="0" fillId="0" borderId="0" xfId="0"/>
    <xf numFmtId="0" fontId="0" fillId="0" borderId="0" xfId="0" applyFill="1"/>
    <xf numFmtId="0" fontId="2" fillId="0" borderId="0" xfId="0" applyFont="1"/>
    <xf numFmtId="0" fontId="1" fillId="0" borderId="0" xfId="0" applyFont="1"/>
    <xf numFmtId="0" fontId="4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0" fillId="0" borderId="1" xfId="0" applyFill="1" applyBorder="1"/>
    <xf numFmtId="0" fontId="0" fillId="2" borderId="1" xfId="0" applyFill="1" applyBorder="1"/>
    <xf numFmtId="3" fontId="5" fillId="3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4" fontId="5" fillId="0" borderId="1" xfId="0" applyNumberFormat="1" applyFont="1" applyBorder="1" applyAlignment="1">
      <alignment horizontal="left" vertical="top" wrapText="1"/>
    </xf>
    <xf numFmtId="0" fontId="0" fillId="0" borderId="1" xfId="0" applyFont="1" applyBorder="1"/>
    <xf numFmtId="0" fontId="7" fillId="0" borderId="1" xfId="0" applyFont="1" applyBorder="1"/>
    <xf numFmtId="0" fontId="8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" fillId="3" borderId="0" xfId="0" applyFont="1" applyFill="1"/>
    <xf numFmtId="3" fontId="0" fillId="3" borderId="0" xfId="0" applyNumberFormat="1" applyFill="1"/>
    <xf numFmtId="0" fontId="0" fillId="3" borderId="0" xfId="0" applyFill="1"/>
    <xf numFmtId="1" fontId="5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"/>
  <sheetViews>
    <sheetView tabSelected="1" view="pageBreakPreview" zoomScale="60" zoomScaleNormal="100" workbookViewId="0">
      <selection activeCell="K74" sqref="K74"/>
    </sheetView>
  </sheetViews>
  <sheetFormatPr defaultRowHeight="15" x14ac:dyDescent="0.25"/>
  <cols>
    <col min="1" max="1" width="7" customWidth="1"/>
    <col min="2" max="2" width="49.5703125" customWidth="1"/>
    <col min="3" max="3" width="15.140625" customWidth="1"/>
    <col min="4" max="4" width="19.5703125" style="1" customWidth="1"/>
    <col min="5" max="5" width="15.42578125" customWidth="1"/>
    <col min="6" max="6" width="12.42578125" customWidth="1"/>
    <col min="7" max="7" width="19.5703125" style="1" hidden="1" customWidth="1"/>
    <col min="8" max="8" width="19.5703125" hidden="1" customWidth="1"/>
    <col min="9" max="9" width="15.140625" hidden="1" customWidth="1"/>
    <col min="10" max="10" width="19.5703125" style="1" hidden="1" customWidth="1"/>
    <col min="11" max="11" width="20" style="3" customWidth="1"/>
  </cols>
  <sheetData>
    <row r="1" spans="1:11" ht="20.25" customHeight="1" x14ac:dyDescent="0.25">
      <c r="E1" s="2"/>
    </row>
    <row r="2" spans="1:11" ht="79.5" customHeight="1" x14ac:dyDescent="0.3">
      <c r="A2" s="41" t="s">
        <v>83</v>
      </c>
      <c r="B2" s="41"/>
      <c r="C2" s="41"/>
      <c r="D2" s="41"/>
      <c r="G2"/>
      <c r="J2"/>
    </row>
    <row r="3" spans="1:11" ht="18" customHeight="1" x14ac:dyDescent="0.3">
      <c r="A3" s="41"/>
      <c r="B3" s="41"/>
      <c r="C3" s="41"/>
      <c r="D3" s="41"/>
      <c r="G3"/>
      <c r="J3"/>
    </row>
    <row r="4" spans="1:11" x14ac:dyDescent="0.25">
      <c r="D4" s="4" t="s">
        <v>0</v>
      </c>
      <c r="G4" s="4" t="s">
        <v>0</v>
      </c>
      <c r="J4" s="4" t="s">
        <v>0</v>
      </c>
    </row>
    <row r="5" spans="1:11" ht="37.5" x14ac:dyDescent="0.25">
      <c r="A5" s="5" t="s">
        <v>1</v>
      </c>
      <c r="B5" s="5" t="s">
        <v>2</v>
      </c>
      <c r="C5" s="5" t="s">
        <v>3</v>
      </c>
      <c r="D5" s="6" t="s">
        <v>84</v>
      </c>
      <c r="G5" s="6" t="s">
        <v>4</v>
      </c>
      <c r="H5" s="6" t="s">
        <v>5</v>
      </c>
      <c r="I5" s="7" t="s">
        <v>3</v>
      </c>
      <c r="J5" s="7" t="s">
        <v>6</v>
      </c>
    </row>
    <row r="6" spans="1:11" ht="59.25" customHeight="1" x14ac:dyDescent="0.25">
      <c r="A6" s="8" t="s">
        <v>7</v>
      </c>
      <c r="B6" s="9" t="s">
        <v>8</v>
      </c>
      <c r="C6" s="8" t="s">
        <v>9</v>
      </c>
      <c r="D6" s="10">
        <f>D7+D19+D23+D38+D44+D53+D57</f>
        <v>27166.600000000002</v>
      </c>
      <c r="E6" s="11"/>
      <c r="G6" s="10">
        <v>25875</v>
      </c>
      <c r="H6" s="10">
        <f>H7+H19+H23+H38+H44+H53+H57</f>
        <v>25798</v>
      </c>
      <c r="I6" s="12" t="s">
        <v>9</v>
      </c>
      <c r="J6" s="10">
        <f>J7+J19+J23+J38+J44+J53+J57</f>
        <v>25455</v>
      </c>
    </row>
    <row r="7" spans="1:11" ht="24" customHeight="1" x14ac:dyDescent="0.25">
      <c r="A7" s="13" t="s">
        <v>10</v>
      </c>
      <c r="B7" s="14" t="s">
        <v>11</v>
      </c>
      <c r="C7" s="15" t="s">
        <v>9</v>
      </c>
      <c r="D7" s="10">
        <f>D9+D10+D12</f>
        <v>1960</v>
      </c>
      <c r="G7" s="10">
        <v>2002</v>
      </c>
      <c r="H7" s="10">
        <f>H9+H10+H12</f>
        <v>2002</v>
      </c>
      <c r="I7" s="12" t="s">
        <v>9</v>
      </c>
      <c r="J7" s="10">
        <f>J9+J10+J12</f>
        <v>1991</v>
      </c>
      <c r="K7" s="16"/>
    </row>
    <row r="8" spans="1:11" ht="18.75" x14ac:dyDescent="0.25">
      <c r="A8" s="42"/>
      <c r="B8" s="14" t="s">
        <v>12</v>
      </c>
      <c r="C8" s="17"/>
      <c r="D8" s="10"/>
      <c r="G8" s="10"/>
      <c r="H8" s="10"/>
      <c r="I8" s="18"/>
      <c r="J8" s="10"/>
    </row>
    <row r="9" spans="1:11" ht="41.25" customHeight="1" x14ac:dyDescent="0.25">
      <c r="A9" s="42"/>
      <c r="B9" s="14" t="s">
        <v>13</v>
      </c>
      <c r="C9" s="15" t="s">
        <v>9</v>
      </c>
      <c r="D9" s="10">
        <v>1266</v>
      </c>
      <c r="G9" s="19">
        <v>1308</v>
      </c>
      <c r="H9" s="19">
        <v>1308</v>
      </c>
      <c r="I9" s="12" t="s">
        <v>9</v>
      </c>
      <c r="J9" s="19">
        <v>1299</v>
      </c>
    </row>
    <row r="10" spans="1:11" ht="18.75" hidden="1" x14ac:dyDescent="0.25">
      <c r="A10" s="42"/>
      <c r="B10" s="14" t="s">
        <v>14</v>
      </c>
      <c r="C10" s="15" t="s">
        <v>9</v>
      </c>
      <c r="D10" s="10">
        <f>281+D11</f>
        <v>288</v>
      </c>
      <c r="G10" s="19">
        <v>268</v>
      </c>
      <c r="H10" s="19">
        <f>265+H11</f>
        <v>272</v>
      </c>
      <c r="I10" s="12" t="s">
        <v>9</v>
      </c>
      <c r="J10" s="20">
        <f>259+7</f>
        <v>266</v>
      </c>
    </row>
    <row r="11" spans="1:11" ht="18.75" hidden="1" x14ac:dyDescent="0.25">
      <c r="A11" s="21"/>
      <c r="B11" s="14" t="s">
        <v>15</v>
      </c>
      <c r="C11" s="17"/>
      <c r="D11" s="10">
        <v>7</v>
      </c>
      <c r="G11" s="19">
        <v>7</v>
      </c>
      <c r="H11" s="19">
        <v>7</v>
      </c>
      <c r="I11" s="18"/>
      <c r="J11" s="10">
        <v>7</v>
      </c>
    </row>
    <row r="12" spans="1:11" ht="18.75" hidden="1" x14ac:dyDescent="0.25">
      <c r="A12" s="21">
        <v>2</v>
      </c>
      <c r="B12" s="14" t="s">
        <v>16</v>
      </c>
      <c r="C12" s="17"/>
      <c r="D12" s="10">
        <f>D14+D15+D16+D17+D18</f>
        <v>406</v>
      </c>
      <c r="G12" s="19">
        <v>426</v>
      </c>
      <c r="H12" s="19">
        <f>H14+H15+H16+H17+H18</f>
        <v>422</v>
      </c>
      <c r="I12" s="18"/>
      <c r="J12" s="10">
        <f>J14+J15+J16+J17+J18</f>
        <v>426</v>
      </c>
    </row>
    <row r="13" spans="1:11" ht="18.75" hidden="1" x14ac:dyDescent="0.25">
      <c r="A13" s="43"/>
      <c r="B13" s="14" t="s">
        <v>12</v>
      </c>
      <c r="C13" s="17"/>
      <c r="D13" s="10"/>
      <c r="G13" s="19"/>
      <c r="H13" s="19"/>
      <c r="I13" s="18"/>
      <c r="J13" s="10"/>
    </row>
    <row r="14" spans="1:11" ht="37.5" hidden="1" x14ac:dyDescent="0.25">
      <c r="A14" s="43"/>
      <c r="B14" s="14" t="s">
        <v>17</v>
      </c>
      <c r="C14" s="17"/>
      <c r="D14" s="10">
        <v>20</v>
      </c>
      <c r="G14" s="19">
        <v>21</v>
      </c>
      <c r="H14" s="19">
        <f>21</f>
        <v>21</v>
      </c>
      <c r="I14" s="18"/>
      <c r="J14" s="20">
        <v>22</v>
      </c>
    </row>
    <row r="15" spans="1:11" ht="18.75" hidden="1" x14ac:dyDescent="0.25">
      <c r="A15" s="43"/>
      <c r="B15" s="14" t="s">
        <v>18</v>
      </c>
      <c r="C15" s="17"/>
      <c r="D15" s="10">
        <v>181</v>
      </c>
      <c r="G15" s="19">
        <v>195</v>
      </c>
      <c r="H15" s="19">
        <v>192</v>
      </c>
      <c r="I15" s="18"/>
      <c r="J15" s="20">
        <v>194</v>
      </c>
    </row>
    <row r="16" spans="1:11" ht="18.75" hidden="1" x14ac:dyDescent="0.25">
      <c r="A16" s="43"/>
      <c r="B16" s="14" t="s">
        <v>19</v>
      </c>
      <c r="C16" s="17"/>
      <c r="D16" s="10">
        <v>22.5</v>
      </c>
      <c r="G16" s="19">
        <v>25</v>
      </c>
      <c r="H16" s="19">
        <v>24</v>
      </c>
      <c r="I16" s="18"/>
      <c r="J16" s="20">
        <v>24</v>
      </c>
    </row>
    <row r="17" spans="1:10" ht="37.5" hidden="1" x14ac:dyDescent="0.25">
      <c r="A17" s="43"/>
      <c r="B17" s="14" t="s">
        <v>20</v>
      </c>
      <c r="C17" s="17"/>
      <c r="D17" s="10">
        <v>174.5</v>
      </c>
      <c r="G17" s="19">
        <v>177</v>
      </c>
      <c r="H17" s="19">
        <v>177</v>
      </c>
      <c r="I17" s="18"/>
      <c r="J17" s="20">
        <v>177</v>
      </c>
    </row>
    <row r="18" spans="1:10" ht="21" hidden="1" customHeight="1" x14ac:dyDescent="0.25">
      <c r="A18" s="43"/>
      <c r="B18" s="14" t="s">
        <v>21</v>
      </c>
      <c r="C18" s="17"/>
      <c r="D18" s="10">
        <v>8</v>
      </c>
      <c r="G18" s="19">
        <v>8</v>
      </c>
      <c r="H18" s="19">
        <v>8</v>
      </c>
      <c r="I18" s="18"/>
      <c r="J18" s="20">
        <v>9</v>
      </c>
    </row>
    <row r="19" spans="1:10" ht="75" x14ac:dyDescent="0.25">
      <c r="A19" s="22" t="s">
        <v>22</v>
      </c>
      <c r="B19" s="14" t="s">
        <v>23</v>
      </c>
      <c r="C19" s="15" t="s">
        <v>9</v>
      </c>
      <c r="D19" s="10">
        <f>D21+D22</f>
        <v>219</v>
      </c>
      <c r="G19" s="19">
        <v>224</v>
      </c>
      <c r="H19" s="19">
        <f>H21+H22</f>
        <v>224</v>
      </c>
      <c r="I19" s="12" t="s">
        <v>9</v>
      </c>
      <c r="J19" s="10">
        <v>225</v>
      </c>
    </row>
    <row r="20" spans="1:10" ht="18.75" hidden="1" x14ac:dyDescent="0.25">
      <c r="A20" s="44"/>
      <c r="B20" s="14" t="s">
        <v>12</v>
      </c>
      <c r="C20" s="17"/>
      <c r="D20" s="10"/>
      <c r="G20" s="19"/>
      <c r="H20" s="19"/>
      <c r="I20" s="18"/>
      <c r="J20" s="10"/>
    </row>
    <row r="21" spans="1:10" ht="56.25" hidden="1" x14ac:dyDescent="0.25">
      <c r="A21" s="44"/>
      <c r="B21" s="14" t="s">
        <v>24</v>
      </c>
      <c r="C21" s="17"/>
      <c r="D21" s="10">
        <v>196</v>
      </c>
      <c r="G21" s="19">
        <v>201</v>
      </c>
      <c r="H21" s="19">
        <v>201</v>
      </c>
      <c r="I21" s="18"/>
      <c r="J21" s="20">
        <v>202</v>
      </c>
    </row>
    <row r="22" spans="1:10" ht="18.75" hidden="1" x14ac:dyDescent="0.25">
      <c r="A22" s="44"/>
      <c r="B22" s="14" t="s">
        <v>25</v>
      </c>
      <c r="C22" s="17"/>
      <c r="D22" s="10">
        <v>23</v>
      </c>
      <c r="G22" s="19">
        <v>23</v>
      </c>
      <c r="H22" s="19">
        <v>23</v>
      </c>
      <c r="I22" s="18"/>
      <c r="J22" s="20">
        <v>23</v>
      </c>
    </row>
    <row r="23" spans="1:10" ht="22.5" customHeight="1" x14ac:dyDescent="0.25">
      <c r="A23" s="22" t="s">
        <v>26</v>
      </c>
      <c r="B23" s="14" t="s">
        <v>27</v>
      </c>
      <c r="C23" s="15" t="s">
        <v>9</v>
      </c>
      <c r="D23" s="10">
        <f>D26+D27+D28+D29+D30+D31+D32+D33+D34+D35+D36+D25+D37</f>
        <v>1746</v>
      </c>
      <c r="G23" s="19">
        <v>1334</v>
      </c>
      <c r="H23" s="19">
        <f>H26+H27+H28+H29+H30+H31+H32+H33+H34+H35+H36</f>
        <v>1380</v>
      </c>
      <c r="I23" s="12" t="s">
        <v>9</v>
      </c>
      <c r="J23" s="10">
        <f>J26+J27+J28+J29+J30+J31+J32+J33+J34+J35+J36</f>
        <v>1158</v>
      </c>
    </row>
    <row r="24" spans="1:10" ht="18.75" hidden="1" x14ac:dyDescent="0.25">
      <c r="A24" s="44"/>
      <c r="B24" s="14" t="s">
        <v>12</v>
      </c>
      <c r="C24" s="17"/>
      <c r="D24" s="10"/>
      <c r="G24" s="19"/>
      <c r="H24" s="19"/>
      <c r="I24" s="18"/>
      <c r="J24" s="10"/>
    </row>
    <row r="25" spans="1:10" ht="18.75" hidden="1" x14ac:dyDescent="0.25">
      <c r="A25" s="44"/>
      <c r="B25" s="14" t="s">
        <v>28</v>
      </c>
      <c r="C25" s="17"/>
      <c r="D25" s="10">
        <v>102</v>
      </c>
      <c r="G25" s="19"/>
      <c r="H25" s="19"/>
      <c r="I25" s="18"/>
      <c r="J25" s="10"/>
    </row>
    <row r="26" spans="1:10" ht="37.5" hidden="1" x14ac:dyDescent="0.25">
      <c r="A26" s="44"/>
      <c r="B26" s="14" t="s">
        <v>29</v>
      </c>
      <c r="C26" s="17"/>
      <c r="D26" s="10">
        <v>57</v>
      </c>
      <c r="G26" s="19">
        <v>56</v>
      </c>
      <c r="H26" s="19">
        <v>76</v>
      </c>
      <c r="I26" s="18"/>
      <c r="J26" s="20">
        <f>57</f>
        <v>57</v>
      </c>
    </row>
    <row r="27" spans="1:10" ht="18.75" hidden="1" x14ac:dyDescent="0.25">
      <c r="A27" s="44"/>
      <c r="B27" s="14" t="s">
        <v>30</v>
      </c>
      <c r="C27" s="17"/>
      <c r="D27" s="10">
        <v>80</v>
      </c>
      <c r="G27" s="19">
        <v>76</v>
      </c>
      <c r="H27" s="19">
        <v>86</v>
      </c>
      <c r="I27" s="18"/>
      <c r="J27" s="20">
        <v>74</v>
      </c>
    </row>
    <row r="28" spans="1:10" ht="18.75" hidden="1" x14ac:dyDescent="0.25">
      <c r="A28" s="44"/>
      <c r="B28" s="14" t="s">
        <v>31</v>
      </c>
      <c r="C28" s="17"/>
      <c r="D28" s="10">
        <v>28</v>
      </c>
      <c r="G28" s="19">
        <v>22</v>
      </c>
      <c r="H28" s="19">
        <v>22</v>
      </c>
      <c r="I28" s="18"/>
      <c r="J28" s="20">
        <v>22</v>
      </c>
    </row>
    <row r="29" spans="1:10" ht="37.5" hidden="1" x14ac:dyDescent="0.25">
      <c r="A29" s="23"/>
      <c r="B29" s="14" t="s">
        <v>32</v>
      </c>
      <c r="C29" s="17"/>
      <c r="D29" s="10">
        <v>36</v>
      </c>
      <c r="G29" s="19">
        <v>26</v>
      </c>
      <c r="H29" s="19">
        <v>38</v>
      </c>
      <c r="I29" s="18"/>
      <c r="J29" s="20">
        <v>23</v>
      </c>
    </row>
    <row r="30" spans="1:10" ht="37.5" hidden="1" x14ac:dyDescent="0.25">
      <c r="A30" s="23"/>
      <c r="B30" s="14" t="s">
        <v>33</v>
      </c>
      <c r="C30" s="17"/>
      <c r="D30" s="10">
        <v>166</v>
      </c>
      <c r="G30" s="19">
        <v>153</v>
      </c>
      <c r="H30" s="19">
        <v>153</v>
      </c>
      <c r="I30" s="18"/>
      <c r="J30" s="20">
        <v>139</v>
      </c>
    </row>
    <row r="31" spans="1:10" ht="37.5" hidden="1" x14ac:dyDescent="0.25">
      <c r="A31" s="23"/>
      <c r="B31" s="9" t="s">
        <v>34</v>
      </c>
      <c r="C31" s="24"/>
      <c r="D31" s="10">
        <v>279</v>
      </c>
      <c r="G31" s="19">
        <v>223</v>
      </c>
      <c r="H31" s="19">
        <v>221</v>
      </c>
      <c r="I31" s="18"/>
      <c r="J31" s="20">
        <v>164</v>
      </c>
    </row>
    <row r="32" spans="1:10" ht="37.5" hidden="1" x14ac:dyDescent="0.25">
      <c r="A32" s="23"/>
      <c r="B32" s="9" t="s">
        <v>35</v>
      </c>
      <c r="C32" s="24"/>
      <c r="D32" s="10">
        <v>249</v>
      </c>
      <c r="G32" s="19">
        <v>166</v>
      </c>
      <c r="H32" s="19">
        <v>164</v>
      </c>
      <c r="I32" s="18"/>
      <c r="J32" s="20">
        <v>140</v>
      </c>
    </row>
    <row r="33" spans="1:10" ht="37.5" hidden="1" x14ac:dyDescent="0.25">
      <c r="A33" s="23"/>
      <c r="B33" s="9" t="s">
        <v>36</v>
      </c>
      <c r="C33" s="24"/>
      <c r="D33" s="10">
        <v>235</v>
      </c>
      <c r="G33" s="19">
        <v>185</v>
      </c>
      <c r="H33" s="19">
        <v>186</v>
      </c>
      <c r="I33" s="18"/>
      <c r="J33" s="20">
        <v>147</v>
      </c>
    </row>
    <row r="34" spans="1:10" ht="37.5" hidden="1" x14ac:dyDescent="0.25">
      <c r="A34" s="23"/>
      <c r="B34" s="9" t="s">
        <v>37</v>
      </c>
      <c r="C34" s="24"/>
      <c r="D34" s="10">
        <v>244</v>
      </c>
      <c r="G34" s="19">
        <v>221</v>
      </c>
      <c r="H34" s="19">
        <v>224</v>
      </c>
      <c r="I34" s="18"/>
      <c r="J34" s="20">
        <v>191</v>
      </c>
    </row>
    <row r="35" spans="1:10" ht="37.5" hidden="1" x14ac:dyDescent="0.25">
      <c r="A35" s="23"/>
      <c r="B35" s="9" t="s">
        <v>38</v>
      </c>
      <c r="C35" s="24"/>
      <c r="D35" s="10">
        <v>246</v>
      </c>
      <c r="G35" s="19">
        <v>199</v>
      </c>
      <c r="H35" s="19">
        <v>199</v>
      </c>
      <c r="I35" s="18"/>
      <c r="J35" s="20">
        <v>188</v>
      </c>
    </row>
    <row r="36" spans="1:10" ht="37.5" hidden="1" x14ac:dyDescent="0.25">
      <c r="A36" s="23"/>
      <c r="B36" s="9" t="s">
        <v>39</v>
      </c>
      <c r="C36" s="24"/>
      <c r="D36" s="10">
        <v>13</v>
      </c>
      <c r="G36" s="19">
        <v>7</v>
      </c>
      <c r="H36" s="19">
        <v>11</v>
      </c>
      <c r="I36" s="18"/>
      <c r="J36" s="20">
        <v>13</v>
      </c>
    </row>
    <row r="37" spans="1:10" ht="37.5" hidden="1" x14ac:dyDescent="0.25">
      <c r="A37" s="23"/>
      <c r="B37" s="25" t="s">
        <v>40</v>
      </c>
      <c r="C37" s="24"/>
      <c r="D37" s="10">
        <v>11</v>
      </c>
      <c r="G37" s="19"/>
      <c r="H37" s="19"/>
      <c r="I37" s="18"/>
      <c r="J37" s="20"/>
    </row>
    <row r="38" spans="1:10" ht="24.75" customHeight="1" x14ac:dyDescent="0.25">
      <c r="A38" s="22" t="s">
        <v>41</v>
      </c>
      <c r="B38" s="9" t="s">
        <v>42</v>
      </c>
      <c r="C38" s="8" t="s">
        <v>9</v>
      </c>
      <c r="D38" s="10">
        <f>D41+D42+D43+D40</f>
        <v>314</v>
      </c>
      <c r="G38" s="19">
        <v>222</v>
      </c>
      <c r="H38" s="19">
        <f>H41+H42+H43</f>
        <v>222</v>
      </c>
      <c r="I38" s="12" t="s">
        <v>9</v>
      </c>
      <c r="J38" s="10">
        <f>J41+J42+J43</f>
        <v>224</v>
      </c>
    </row>
    <row r="39" spans="1:10" ht="18.75" hidden="1" x14ac:dyDescent="0.25">
      <c r="A39" s="26"/>
      <c r="B39" s="9" t="s">
        <v>12</v>
      </c>
      <c r="C39" s="24"/>
      <c r="D39" s="10"/>
      <c r="G39" s="19"/>
      <c r="H39" s="19"/>
      <c r="I39" s="18"/>
      <c r="J39" s="10"/>
    </row>
    <row r="40" spans="1:10" ht="18.75" hidden="1" x14ac:dyDescent="0.25">
      <c r="A40" s="38"/>
      <c r="B40" s="9" t="s">
        <v>43</v>
      </c>
      <c r="C40" s="8" t="s">
        <v>9</v>
      </c>
      <c r="D40" s="10">
        <v>92</v>
      </c>
      <c r="G40" s="19"/>
      <c r="H40" s="19"/>
      <c r="I40" s="18"/>
      <c r="J40" s="10"/>
    </row>
    <row r="41" spans="1:10" ht="18.75" hidden="1" x14ac:dyDescent="0.25">
      <c r="A41" s="39"/>
      <c r="B41" s="9" t="s">
        <v>44</v>
      </c>
      <c r="C41" s="8" t="s">
        <v>9</v>
      </c>
      <c r="D41" s="10">
        <v>61</v>
      </c>
      <c r="G41" s="19">
        <v>64</v>
      </c>
      <c r="H41" s="19">
        <v>63</v>
      </c>
      <c r="I41" s="18"/>
      <c r="J41" s="20">
        <v>64</v>
      </c>
    </row>
    <row r="42" spans="1:10" ht="18.75" hidden="1" x14ac:dyDescent="0.25">
      <c r="A42" s="39"/>
      <c r="B42" s="9" t="s">
        <v>45</v>
      </c>
      <c r="C42" s="8" t="s">
        <v>9</v>
      </c>
      <c r="D42" s="10">
        <v>136</v>
      </c>
      <c r="G42" s="19">
        <v>135</v>
      </c>
      <c r="H42" s="19">
        <v>136</v>
      </c>
      <c r="I42" s="18"/>
      <c r="J42" s="20">
        <v>137</v>
      </c>
    </row>
    <row r="43" spans="1:10" ht="37.5" hidden="1" x14ac:dyDescent="0.25">
      <c r="A43" s="40"/>
      <c r="B43" s="9" t="s">
        <v>46</v>
      </c>
      <c r="C43" s="8" t="s">
        <v>9</v>
      </c>
      <c r="D43" s="10">
        <v>25</v>
      </c>
      <c r="G43" s="19">
        <v>23</v>
      </c>
      <c r="H43" s="19">
        <v>23</v>
      </c>
      <c r="I43" s="18"/>
      <c r="J43" s="20">
        <v>23</v>
      </c>
    </row>
    <row r="44" spans="1:10" ht="20.25" customHeight="1" x14ac:dyDescent="0.25">
      <c r="A44" s="22" t="s">
        <v>47</v>
      </c>
      <c r="B44" s="9" t="s">
        <v>48</v>
      </c>
      <c r="C44" s="8" t="s">
        <v>9</v>
      </c>
      <c r="D44" s="10">
        <f>D46+D47+D48+D49+D50+D51+D52</f>
        <v>21108.7</v>
      </c>
      <c r="G44" s="19">
        <v>21349</v>
      </c>
      <c r="H44" s="19">
        <f>H46+H47+H48+H49+H50+H51+H52</f>
        <v>21222</v>
      </c>
      <c r="I44" s="12" t="s">
        <v>9</v>
      </c>
      <c r="J44" s="19">
        <v>21135</v>
      </c>
    </row>
    <row r="45" spans="1:10" ht="18.75" hidden="1" x14ac:dyDescent="0.25">
      <c r="A45" s="22"/>
      <c r="B45" s="9" t="s">
        <v>12</v>
      </c>
      <c r="C45" s="8"/>
      <c r="D45" s="10"/>
      <c r="G45" s="19"/>
      <c r="H45" s="19"/>
      <c r="I45" s="12"/>
      <c r="J45" s="19"/>
    </row>
    <row r="46" spans="1:10" ht="18.75" hidden="1" x14ac:dyDescent="0.25">
      <c r="A46" s="22"/>
      <c r="B46" s="9" t="s">
        <v>49</v>
      </c>
      <c r="C46" s="8" t="s">
        <v>9</v>
      </c>
      <c r="D46" s="10">
        <f>9045+8870+1446+355</f>
        <v>19716</v>
      </c>
      <c r="G46" s="19">
        <v>18825</v>
      </c>
      <c r="H46" s="19">
        <f>8673+8271+1463+373</f>
        <v>18780</v>
      </c>
      <c r="I46" s="12" t="s">
        <v>9</v>
      </c>
      <c r="J46" s="19">
        <f>18628-51</f>
        <v>18577</v>
      </c>
    </row>
    <row r="47" spans="1:10" ht="37.5" hidden="1" x14ac:dyDescent="0.25">
      <c r="A47" s="22"/>
      <c r="B47" s="9" t="s">
        <v>50</v>
      </c>
      <c r="C47" s="8" t="s">
        <v>9</v>
      </c>
      <c r="D47" s="10"/>
      <c r="G47" s="19"/>
      <c r="H47" s="19"/>
      <c r="I47" s="12" t="s">
        <v>9</v>
      </c>
      <c r="J47" s="19"/>
    </row>
    <row r="48" spans="1:10" ht="37.5" hidden="1" x14ac:dyDescent="0.25">
      <c r="A48" s="22"/>
      <c r="B48" s="9" t="s">
        <v>51</v>
      </c>
      <c r="C48" s="8" t="s">
        <v>9</v>
      </c>
      <c r="D48" s="10">
        <v>54</v>
      </c>
      <c r="G48" s="19">
        <v>98</v>
      </c>
      <c r="H48" s="19">
        <v>51</v>
      </c>
      <c r="I48" s="12" t="s">
        <v>9</v>
      </c>
      <c r="J48" s="19">
        <v>51</v>
      </c>
    </row>
    <row r="49" spans="1:12" ht="18.75" hidden="1" x14ac:dyDescent="0.25">
      <c r="A49" s="22"/>
      <c r="B49" s="9" t="s">
        <v>52</v>
      </c>
      <c r="C49" s="8" t="s">
        <v>9</v>
      </c>
      <c r="D49" s="10"/>
      <c r="G49" s="19"/>
      <c r="H49" s="19"/>
      <c r="I49" s="12" t="s">
        <v>9</v>
      </c>
      <c r="J49" s="19"/>
    </row>
    <row r="50" spans="1:12" ht="37.5" hidden="1" x14ac:dyDescent="0.25">
      <c r="A50" s="22"/>
      <c r="B50" s="9" t="s">
        <v>53</v>
      </c>
      <c r="C50" s="8" t="s">
        <v>9</v>
      </c>
      <c r="D50" s="10"/>
      <c r="G50" s="19">
        <v>1067</v>
      </c>
      <c r="H50" s="19">
        <v>1058</v>
      </c>
      <c r="I50" s="12" t="s">
        <v>9</v>
      </c>
      <c r="J50" s="19">
        <f>27+95+31+44+30+34+65+77+34+62+42+31+31+59+36+32+23+83+42+37+24+39+59+44+72</f>
        <v>1153</v>
      </c>
    </row>
    <row r="51" spans="1:12" ht="18.75" hidden="1" x14ac:dyDescent="0.25">
      <c r="A51" s="22"/>
      <c r="B51" s="9" t="s">
        <v>54</v>
      </c>
      <c r="C51" s="8" t="s">
        <v>9</v>
      </c>
      <c r="D51" s="10"/>
      <c r="G51" s="19">
        <v>17</v>
      </c>
      <c r="H51" s="19">
        <v>17</v>
      </c>
      <c r="I51" s="12" t="s">
        <v>9</v>
      </c>
      <c r="J51" s="19">
        <v>17</v>
      </c>
    </row>
    <row r="52" spans="1:12" ht="37.5" hidden="1" x14ac:dyDescent="0.25">
      <c r="A52" s="22"/>
      <c r="B52" s="9" t="s">
        <v>55</v>
      </c>
      <c r="C52" s="8" t="s">
        <v>9</v>
      </c>
      <c r="D52" s="10">
        <v>1338.7</v>
      </c>
      <c r="G52" s="19">
        <v>1342</v>
      </c>
      <c r="H52" s="19">
        <v>1316</v>
      </c>
      <c r="I52" s="12" t="s">
        <v>9</v>
      </c>
      <c r="J52" s="19">
        <f>1389</f>
        <v>1389</v>
      </c>
    </row>
    <row r="53" spans="1:12" ht="22.5" customHeight="1" x14ac:dyDescent="0.25">
      <c r="A53" s="22" t="s">
        <v>56</v>
      </c>
      <c r="B53" s="9" t="s">
        <v>57</v>
      </c>
      <c r="C53" s="8" t="s">
        <v>9</v>
      </c>
      <c r="D53" s="10">
        <f>D55+D56</f>
        <v>697.90000000000009</v>
      </c>
      <c r="G53" s="19">
        <v>692</v>
      </c>
      <c r="H53" s="19">
        <f>H55+H56</f>
        <v>692</v>
      </c>
      <c r="I53" s="12" t="s">
        <v>9</v>
      </c>
      <c r="J53" s="19">
        <v>677</v>
      </c>
    </row>
    <row r="54" spans="1:12" ht="18.75" hidden="1" x14ac:dyDescent="0.25">
      <c r="A54" s="22"/>
      <c r="B54" s="9" t="s">
        <v>12</v>
      </c>
      <c r="C54" s="24"/>
      <c r="D54" s="10"/>
      <c r="G54" s="19"/>
      <c r="H54" s="19"/>
      <c r="I54" s="18"/>
      <c r="J54" s="19"/>
    </row>
    <row r="55" spans="1:12" ht="18.75" hidden="1" x14ac:dyDescent="0.25">
      <c r="A55" s="22"/>
      <c r="B55" s="9" t="s">
        <v>58</v>
      </c>
      <c r="C55" s="24"/>
      <c r="D55" s="10">
        <v>485.1</v>
      </c>
      <c r="G55" s="19">
        <v>483</v>
      </c>
      <c r="H55" s="19">
        <v>480</v>
      </c>
      <c r="I55" s="18"/>
      <c r="J55" s="19"/>
    </row>
    <row r="56" spans="1:12" ht="93.75" hidden="1" x14ac:dyDescent="0.25">
      <c r="A56" s="22"/>
      <c r="B56" s="9" t="s">
        <v>59</v>
      </c>
      <c r="C56" s="24"/>
      <c r="D56" s="10">
        <v>212.8</v>
      </c>
      <c r="G56" s="19">
        <v>209</v>
      </c>
      <c r="H56" s="19">
        <v>212</v>
      </c>
      <c r="I56" s="18"/>
      <c r="J56" s="19"/>
    </row>
    <row r="57" spans="1:12" ht="19.5" customHeight="1" x14ac:dyDescent="0.25">
      <c r="A57" s="22" t="s">
        <v>60</v>
      </c>
      <c r="B57" s="9" t="s">
        <v>61</v>
      </c>
      <c r="C57" s="8" t="s">
        <v>9</v>
      </c>
      <c r="D57" s="10">
        <f>D59+D60</f>
        <v>1121</v>
      </c>
      <c r="G57" s="19">
        <v>52</v>
      </c>
      <c r="H57" s="19">
        <f>H59</f>
        <v>56</v>
      </c>
      <c r="I57" s="12" t="s">
        <v>9</v>
      </c>
      <c r="J57" s="19">
        <v>45</v>
      </c>
    </row>
    <row r="58" spans="1:12" ht="19.5" hidden="1" customHeight="1" x14ac:dyDescent="0.25">
      <c r="A58" s="24"/>
      <c r="B58" s="27" t="s">
        <v>12</v>
      </c>
      <c r="C58" s="24"/>
      <c r="D58" s="10"/>
      <c r="G58" s="10"/>
      <c r="H58" s="10"/>
      <c r="I58" s="18"/>
      <c r="J58" s="10"/>
    </row>
    <row r="59" spans="1:12" ht="19.5" hidden="1" customHeight="1" x14ac:dyDescent="0.25">
      <c r="A59" s="24"/>
      <c r="B59" s="28" t="s">
        <v>62</v>
      </c>
      <c r="C59" s="24"/>
      <c r="D59" s="10">
        <v>57</v>
      </c>
      <c r="G59" s="10">
        <v>52</v>
      </c>
      <c r="H59" s="10">
        <v>56</v>
      </c>
      <c r="I59" s="18"/>
      <c r="J59" s="10">
        <v>48</v>
      </c>
    </row>
    <row r="60" spans="1:12" ht="19.5" hidden="1" customHeight="1" x14ac:dyDescent="0.25">
      <c r="A60" s="24"/>
      <c r="B60" s="9" t="s">
        <v>63</v>
      </c>
      <c r="C60" s="24"/>
      <c r="D60" s="10">
        <v>1064</v>
      </c>
      <c r="G60" s="10"/>
      <c r="H60" s="10"/>
      <c r="I60" s="18"/>
      <c r="J60" s="10"/>
    </row>
    <row r="61" spans="1:12" s="33" customFormat="1" ht="66" customHeight="1" x14ac:dyDescent="0.25">
      <c r="A61" s="29" t="s">
        <v>64</v>
      </c>
      <c r="B61" s="30" t="s">
        <v>65</v>
      </c>
      <c r="C61" s="29" t="s">
        <v>0</v>
      </c>
      <c r="D61" s="10">
        <f>D62+D74+D78+D93+D99+D105+D109</f>
        <v>8155876</v>
      </c>
      <c r="E61" s="11"/>
      <c r="F61"/>
      <c r="G61" s="10"/>
      <c r="H61" s="10"/>
      <c r="I61" s="12"/>
      <c r="J61" s="10"/>
      <c r="K61" s="31"/>
      <c r="L61" s="32"/>
    </row>
    <row r="62" spans="1:12" s="33" customFormat="1" ht="24.75" customHeight="1" x14ac:dyDescent="0.25">
      <c r="A62" s="34" t="s">
        <v>66</v>
      </c>
      <c r="B62" s="30" t="s">
        <v>11</v>
      </c>
      <c r="C62" s="29" t="s">
        <v>0</v>
      </c>
      <c r="D62" s="10">
        <f>D64+D65+D67</f>
        <v>1042309</v>
      </c>
      <c r="E62"/>
      <c r="F62"/>
      <c r="G62" s="10"/>
      <c r="H62" s="10"/>
      <c r="I62" s="12"/>
      <c r="J62" s="10"/>
      <c r="K62" s="31"/>
    </row>
    <row r="63" spans="1:12" ht="18.75" x14ac:dyDescent="0.3">
      <c r="A63" s="42"/>
      <c r="B63" s="9" t="s">
        <v>12</v>
      </c>
      <c r="C63" s="8"/>
      <c r="D63" s="35"/>
      <c r="G63" s="35"/>
      <c r="H63" s="35"/>
      <c r="I63" s="12"/>
      <c r="J63" s="35"/>
    </row>
    <row r="64" spans="1:12" ht="41.25" customHeight="1" x14ac:dyDescent="0.25">
      <c r="A64" s="42"/>
      <c r="B64" s="9" t="s">
        <v>13</v>
      </c>
      <c r="C64" s="8" t="s">
        <v>0</v>
      </c>
      <c r="D64" s="10">
        <v>824375</v>
      </c>
      <c r="E64" s="11"/>
      <c r="G64" s="19"/>
      <c r="H64" s="19"/>
      <c r="I64" s="12"/>
      <c r="J64" s="19"/>
    </row>
    <row r="65" spans="1:12" ht="18.75" hidden="1" x14ac:dyDescent="0.25">
      <c r="A65" s="42"/>
      <c r="B65" s="9" t="s">
        <v>14</v>
      </c>
      <c r="C65" s="8" t="s">
        <v>0</v>
      </c>
      <c r="D65" s="10">
        <f>95207+D66</f>
        <v>101187</v>
      </c>
      <c r="G65" s="10"/>
      <c r="H65" s="10"/>
      <c r="I65" s="12"/>
      <c r="J65" s="10"/>
    </row>
    <row r="66" spans="1:12" ht="18.75" hidden="1" x14ac:dyDescent="0.25">
      <c r="A66" s="21"/>
      <c r="B66" s="14" t="s">
        <v>67</v>
      </c>
      <c r="C66" s="15" t="s">
        <v>0</v>
      </c>
      <c r="D66" s="36">
        <v>5980</v>
      </c>
      <c r="G66" s="36"/>
      <c r="H66" s="36"/>
      <c r="I66" s="12"/>
      <c r="J66" s="36"/>
    </row>
    <row r="67" spans="1:12" ht="18.75" hidden="1" x14ac:dyDescent="0.25">
      <c r="A67" s="21">
        <v>2</v>
      </c>
      <c r="B67" s="14" t="s">
        <v>16</v>
      </c>
      <c r="C67" s="15" t="s">
        <v>0</v>
      </c>
      <c r="D67" s="10">
        <f>D69+D70+D71+D72+D73</f>
        <v>116747</v>
      </c>
      <c r="G67" s="10"/>
      <c r="H67" s="10"/>
      <c r="I67" s="12"/>
      <c r="J67" s="10"/>
    </row>
    <row r="68" spans="1:12" s="33" customFormat="1" ht="18.75" hidden="1" x14ac:dyDescent="0.25">
      <c r="A68" s="43"/>
      <c r="B68" s="14" t="s">
        <v>12</v>
      </c>
      <c r="C68" s="15" t="s">
        <v>0</v>
      </c>
      <c r="D68" s="10"/>
      <c r="E68"/>
      <c r="F68"/>
      <c r="G68" s="10"/>
      <c r="H68" s="10"/>
      <c r="I68" s="12"/>
      <c r="J68" s="10"/>
      <c r="K68" s="31"/>
    </row>
    <row r="69" spans="1:12" ht="37.5" hidden="1" x14ac:dyDescent="0.25">
      <c r="A69" s="43"/>
      <c r="B69" s="14" t="s">
        <v>17</v>
      </c>
      <c r="C69" s="15" t="s">
        <v>0</v>
      </c>
      <c r="D69" s="10">
        <v>6564</v>
      </c>
      <c r="G69" s="10"/>
      <c r="H69" s="10"/>
      <c r="I69" s="12"/>
      <c r="J69" s="10"/>
      <c r="L69" s="11"/>
    </row>
    <row r="70" spans="1:12" ht="18.75" hidden="1" x14ac:dyDescent="0.25">
      <c r="A70" s="43"/>
      <c r="B70" s="14" t="s">
        <v>18</v>
      </c>
      <c r="C70" s="15" t="s">
        <v>0</v>
      </c>
      <c r="D70" s="10">
        <v>36406</v>
      </c>
      <c r="G70" s="10"/>
      <c r="H70" s="10"/>
      <c r="I70" s="12"/>
      <c r="J70" s="10"/>
    </row>
    <row r="71" spans="1:12" ht="18.75" hidden="1" x14ac:dyDescent="0.25">
      <c r="A71" s="43"/>
      <c r="B71" s="14" t="s">
        <v>19</v>
      </c>
      <c r="C71" s="15" t="s">
        <v>0</v>
      </c>
      <c r="D71" s="10">
        <v>9519</v>
      </c>
      <c r="G71" s="10"/>
      <c r="H71" s="10"/>
      <c r="I71" s="12"/>
      <c r="J71" s="10"/>
    </row>
    <row r="72" spans="1:12" ht="37.5" hidden="1" x14ac:dyDescent="0.25">
      <c r="A72" s="43"/>
      <c r="B72" s="14" t="s">
        <v>20</v>
      </c>
      <c r="C72" s="15" t="s">
        <v>0</v>
      </c>
      <c r="D72" s="10">
        <v>60401</v>
      </c>
      <c r="G72" s="10"/>
      <c r="H72" s="10"/>
      <c r="I72" s="12"/>
      <c r="J72" s="10"/>
    </row>
    <row r="73" spans="1:12" ht="29.25" hidden="1" customHeight="1" x14ac:dyDescent="0.25">
      <c r="A73" s="43"/>
      <c r="B73" s="14" t="s">
        <v>21</v>
      </c>
      <c r="C73" s="15" t="s">
        <v>0</v>
      </c>
      <c r="D73" s="10">
        <v>3857</v>
      </c>
      <c r="G73" s="10"/>
      <c r="H73" s="10"/>
      <c r="I73" s="12"/>
      <c r="J73" s="10"/>
    </row>
    <row r="74" spans="1:12" ht="75" x14ac:dyDescent="0.25">
      <c r="A74" s="22" t="s">
        <v>68</v>
      </c>
      <c r="B74" s="14" t="s">
        <v>23</v>
      </c>
      <c r="C74" s="15" t="s">
        <v>0</v>
      </c>
      <c r="D74" s="10">
        <f>D76+D77</f>
        <v>85313</v>
      </c>
      <c r="G74" s="10"/>
      <c r="H74" s="10"/>
      <c r="I74" s="12"/>
      <c r="J74" s="10"/>
    </row>
    <row r="75" spans="1:12" ht="18.75" hidden="1" x14ac:dyDescent="0.25">
      <c r="A75" s="44"/>
      <c r="B75" s="14" t="s">
        <v>12</v>
      </c>
      <c r="C75" s="15" t="s">
        <v>0</v>
      </c>
      <c r="D75" s="10"/>
      <c r="G75" s="10"/>
      <c r="H75" s="10"/>
      <c r="I75" s="12"/>
      <c r="J75" s="10"/>
    </row>
    <row r="76" spans="1:12" ht="45.75" hidden="1" customHeight="1" x14ac:dyDescent="0.25">
      <c r="A76" s="44"/>
      <c r="B76" s="14" t="s">
        <v>24</v>
      </c>
      <c r="C76" s="15" t="s">
        <v>0</v>
      </c>
      <c r="D76" s="10">
        <v>76157</v>
      </c>
      <c r="G76" s="10"/>
      <c r="H76" s="10"/>
      <c r="I76" s="12"/>
      <c r="J76" s="10"/>
    </row>
    <row r="77" spans="1:12" ht="18.75" hidden="1" x14ac:dyDescent="0.25">
      <c r="A77" s="44"/>
      <c r="B77" s="14" t="s">
        <v>25</v>
      </c>
      <c r="C77" s="15" t="s">
        <v>0</v>
      </c>
      <c r="D77" s="10">
        <v>9156</v>
      </c>
      <c r="G77" s="10"/>
      <c r="H77" s="10"/>
      <c r="I77" s="12"/>
      <c r="J77" s="10"/>
    </row>
    <row r="78" spans="1:12" ht="21.75" customHeight="1" x14ac:dyDescent="0.25">
      <c r="A78" s="22" t="s">
        <v>69</v>
      </c>
      <c r="B78" s="14" t="s">
        <v>27</v>
      </c>
      <c r="C78" s="15" t="s">
        <v>0</v>
      </c>
      <c r="D78" s="10">
        <f>D81+D82+D83+D84+D85+D86+D87+D88+D89+D90+D91+D80+D92</f>
        <v>556701</v>
      </c>
      <c r="G78" s="10"/>
      <c r="H78" s="10"/>
      <c r="I78" s="12"/>
      <c r="J78" s="10"/>
    </row>
    <row r="79" spans="1:12" ht="18.75" hidden="1" x14ac:dyDescent="0.25">
      <c r="A79" s="44"/>
      <c r="B79" s="14" t="s">
        <v>12</v>
      </c>
      <c r="C79" s="15"/>
      <c r="D79" s="10"/>
      <c r="G79" s="10"/>
      <c r="H79" s="10"/>
      <c r="I79" s="12"/>
      <c r="J79" s="10"/>
    </row>
    <row r="80" spans="1:12" ht="18.75" hidden="1" x14ac:dyDescent="0.25">
      <c r="A80" s="44"/>
      <c r="B80" s="14" t="s">
        <v>28</v>
      </c>
      <c r="C80" s="15" t="s">
        <v>0</v>
      </c>
      <c r="D80" s="10">
        <v>38435</v>
      </c>
      <c r="G80" s="10"/>
      <c r="H80" s="10"/>
      <c r="I80" s="12"/>
      <c r="J80" s="10"/>
    </row>
    <row r="81" spans="1:10" ht="37.5" hidden="1" x14ac:dyDescent="0.25">
      <c r="A81" s="44"/>
      <c r="B81" s="14" t="s">
        <v>29</v>
      </c>
      <c r="C81" s="15" t="s">
        <v>0</v>
      </c>
      <c r="D81" s="10">
        <v>24620</v>
      </c>
      <c r="G81" s="10"/>
      <c r="H81" s="10"/>
      <c r="I81" s="12"/>
      <c r="J81" s="10"/>
    </row>
    <row r="82" spans="1:10" ht="37.5" hidden="1" x14ac:dyDescent="0.25">
      <c r="A82" s="44"/>
      <c r="B82" s="14" t="s">
        <v>32</v>
      </c>
      <c r="C82" s="15" t="s">
        <v>0</v>
      </c>
      <c r="D82" s="10">
        <v>10255</v>
      </c>
      <c r="G82" s="10"/>
      <c r="H82" s="10"/>
      <c r="I82" s="12"/>
      <c r="J82" s="10"/>
    </row>
    <row r="83" spans="1:10" ht="18.75" hidden="1" x14ac:dyDescent="0.25">
      <c r="A83" s="44"/>
      <c r="B83" s="14" t="s">
        <v>30</v>
      </c>
      <c r="C83" s="15" t="s">
        <v>0</v>
      </c>
      <c r="D83" s="10">
        <v>17046</v>
      </c>
      <c r="E83">
        <v>1</v>
      </c>
      <c r="G83" s="10"/>
      <c r="H83" s="10"/>
      <c r="I83" s="12"/>
      <c r="J83" s="10"/>
    </row>
    <row r="84" spans="1:10" ht="18.75" hidden="1" x14ac:dyDescent="0.25">
      <c r="A84" s="44"/>
      <c r="B84" s="14" t="s">
        <v>31</v>
      </c>
      <c r="C84" s="15" t="s">
        <v>0</v>
      </c>
      <c r="D84" s="10">
        <v>12289</v>
      </c>
      <c r="G84" s="10"/>
      <c r="H84" s="10"/>
      <c r="I84" s="12"/>
      <c r="J84" s="10"/>
    </row>
    <row r="85" spans="1:10" ht="37.5" hidden="1" x14ac:dyDescent="0.25">
      <c r="A85" s="23"/>
      <c r="B85" s="14" t="s">
        <v>33</v>
      </c>
      <c r="C85" s="15" t="s">
        <v>0</v>
      </c>
      <c r="D85" s="10">
        <v>50007</v>
      </c>
      <c r="G85" s="10"/>
      <c r="H85" s="10"/>
      <c r="I85" s="12"/>
      <c r="J85" s="10"/>
    </row>
    <row r="86" spans="1:10" ht="37.5" hidden="1" x14ac:dyDescent="0.25">
      <c r="A86" s="23"/>
      <c r="B86" s="14" t="s">
        <v>34</v>
      </c>
      <c r="C86" s="15" t="s">
        <v>0</v>
      </c>
      <c r="D86" s="10">
        <v>96781</v>
      </c>
      <c r="G86" s="10"/>
      <c r="H86" s="10"/>
      <c r="I86" s="12"/>
      <c r="J86" s="10"/>
    </row>
    <row r="87" spans="1:10" ht="37.5" hidden="1" x14ac:dyDescent="0.25">
      <c r="A87" s="23"/>
      <c r="B87" s="14" t="s">
        <v>35</v>
      </c>
      <c r="C87" s="15" t="s">
        <v>0</v>
      </c>
      <c r="D87" s="10">
        <v>67801</v>
      </c>
      <c r="G87" s="10"/>
      <c r="H87" s="10"/>
      <c r="I87" s="12"/>
      <c r="J87" s="10"/>
    </row>
    <row r="88" spans="1:10" ht="37.5" hidden="1" x14ac:dyDescent="0.25">
      <c r="A88" s="23"/>
      <c r="B88" s="14" t="s">
        <v>36</v>
      </c>
      <c r="C88" s="15" t="s">
        <v>0</v>
      </c>
      <c r="D88" s="10">
        <v>72963</v>
      </c>
      <c r="G88" s="10"/>
      <c r="H88" s="10"/>
      <c r="I88" s="12"/>
      <c r="J88" s="10"/>
    </row>
    <row r="89" spans="1:10" ht="37.5" hidden="1" x14ac:dyDescent="0.25">
      <c r="A89" s="23"/>
      <c r="B89" s="14" t="s">
        <v>37</v>
      </c>
      <c r="C89" s="15" t="s">
        <v>0</v>
      </c>
      <c r="D89" s="10">
        <v>76473</v>
      </c>
      <c r="G89" s="10"/>
      <c r="H89" s="10"/>
      <c r="I89" s="12"/>
      <c r="J89" s="10"/>
    </row>
    <row r="90" spans="1:10" ht="37.5" hidden="1" x14ac:dyDescent="0.25">
      <c r="A90" s="23"/>
      <c r="B90" s="14" t="s">
        <v>38</v>
      </c>
      <c r="C90" s="15" t="s">
        <v>0</v>
      </c>
      <c r="D90" s="10">
        <v>81061</v>
      </c>
      <c r="G90" s="10"/>
      <c r="H90" s="10"/>
      <c r="I90" s="12"/>
      <c r="J90" s="10"/>
    </row>
    <row r="91" spans="1:10" ht="38.25" hidden="1" customHeight="1" x14ac:dyDescent="0.25">
      <c r="A91" s="23"/>
      <c r="B91" s="14" t="s">
        <v>39</v>
      </c>
      <c r="C91" s="15" t="s">
        <v>0</v>
      </c>
      <c r="D91" s="10">
        <v>4288</v>
      </c>
      <c r="G91" s="10"/>
      <c r="H91" s="10"/>
      <c r="I91" s="12"/>
      <c r="J91" s="10"/>
    </row>
    <row r="92" spans="1:10" ht="38.25" hidden="1" customHeight="1" x14ac:dyDescent="0.25">
      <c r="A92" s="23"/>
      <c r="B92" s="25" t="s">
        <v>40</v>
      </c>
      <c r="C92" s="15" t="s">
        <v>0</v>
      </c>
      <c r="D92" s="10">
        <v>4682</v>
      </c>
      <c r="G92" s="10"/>
      <c r="H92" s="10"/>
      <c r="I92" s="12"/>
      <c r="J92" s="10"/>
    </row>
    <row r="93" spans="1:10" ht="22.5" customHeight="1" x14ac:dyDescent="0.25">
      <c r="A93" s="22" t="s">
        <v>70</v>
      </c>
      <c r="B93" s="14" t="s">
        <v>42</v>
      </c>
      <c r="C93" s="15" t="s">
        <v>0</v>
      </c>
      <c r="D93" s="10">
        <f>D96+D97+D98+D95</f>
        <v>86407</v>
      </c>
      <c r="G93" s="10"/>
      <c r="H93" s="10"/>
      <c r="I93" s="12"/>
      <c r="J93" s="10"/>
    </row>
    <row r="94" spans="1:10" ht="18.75" hidden="1" x14ac:dyDescent="0.25">
      <c r="A94" s="26"/>
      <c r="B94" s="14" t="s">
        <v>12</v>
      </c>
      <c r="C94" s="15"/>
      <c r="D94" s="10"/>
      <c r="G94" s="10"/>
      <c r="H94" s="10"/>
      <c r="I94" s="12"/>
      <c r="J94" s="10"/>
    </row>
    <row r="95" spans="1:10" ht="18.75" hidden="1" x14ac:dyDescent="0.25">
      <c r="A95" s="38"/>
      <c r="B95" s="14" t="s">
        <v>43</v>
      </c>
      <c r="C95" s="15" t="s">
        <v>0</v>
      </c>
      <c r="D95" s="10">
        <v>14655</v>
      </c>
      <c r="G95" s="10"/>
      <c r="H95" s="10"/>
      <c r="I95" s="12"/>
      <c r="J95" s="10"/>
    </row>
    <row r="96" spans="1:10" ht="18.75" hidden="1" x14ac:dyDescent="0.25">
      <c r="A96" s="39"/>
      <c r="B96" s="14" t="s">
        <v>44</v>
      </c>
      <c r="C96" s="15" t="s">
        <v>0</v>
      </c>
      <c r="D96" s="10">
        <v>25842</v>
      </c>
      <c r="G96" s="10"/>
      <c r="H96" s="10"/>
      <c r="I96" s="12"/>
      <c r="J96" s="10"/>
    </row>
    <row r="97" spans="1:10" ht="18.75" hidden="1" x14ac:dyDescent="0.25">
      <c r="A97" s="39"/>
      <c r="B97" s="14" t="s">
        <v>45</v>
      </c>
      <c r="C97" s="15" t="s">
        <v>0</v>
      </c>
      <c r="D97" s="10">
        <v>35157</v>
      </c>
      <c r="G97" s="10"/>
      <c r="H97" s="10"/>
      <c r="I97" s="12"/>
      <c r="J97" s="10"/>
    </row>
    <row r="98" spans="1:10" ht="37.5" hidden="1" x14ac:dyDescent="0.25">
      <c r="A98" s="40"/>
      <c r="B98" s="14" t="s">
        <v>71</v>
      </c>
      <c r="C98" s="15" t="s">
        <v>0</v>
      </c>
      <c r="D98" s="10">
        <v>10753</v>
      </c>
      <c r="G98" s="10"/>
      <c r="H98" s="10"/>
      <c r="I98" s="12"/>
      <c r="J98" s="10"/>
    </row>
    <row r="99" spans="1:10" ht="21" customHeight="1" x14ac:dyDescent="0.25">
      <c r="A99" s="22" t="s">
        <v>72</v>
      </c>
      <c r="B99" s="14" t="s">
        <v>48</v>
      </c>
      <c r="C99" s="15" t="s">
        <v>0</v>
      </c>
      <c r="D99" s="10">
        <f>D102+D103+D104+D101</f>
        <v>5868421</v>
      </c>
      <c r="G99" s="10"/>
      <c r="H99" s="10"/>
      <c r="I99" s="12"/>
      <c r="J99" s="10"/>
    </row>
    <row r="100" spans="1:10" ht="18.75" hidden="1" x14ac:dyDescent="0.25">
      <c r="A100" s="22"/>
      <c r="B100" s="14" t="s">
        <v>12</v>
      </c>
      <c r="C100" s="15" t="s">
        <v>0</v>
      </c>
      <c r="D100" s="10"/>
      <c r="G100" s="10"/>
      <c r="H100" s="10"/>
      <c r="I100" s="12"/>
      <c r="J100" s="10"/>
    </row>
    <row r="101" spans="1:10" ht="18.75" hidden="1" x14ac:dyDescent="0.25">
      <c r="A101" s="22"/>
      <c r="B101" s="14" t="s">
        <v>73</v>
      </c>
      <c r="C101" s="15" t="s">
        <v>0</v>
      </c>
      <c r="D101" s="10"/>
      <c r="G101" s="10"/>
      <c r="H101" s="10"/>
      <c r="I101" s="12"/>
      <c r="J101" s="10"/>
    </row>
    <row r="102" spans="1:10" ht="37.5" hidden="1" x14ac:dyDescent="0.25">
      <c r="A102" s="22"/>
      <c r="B102" s="14" t="s">
        <v>74</v>
      </c>
      <c r="C102" s="15" t="s">
        <v>0</v>
      </c>
      <c r="D102" s="10">
        <v>5490811</v>
      </c>
      <c r="G102" s="10"/>
      <c r="H102" s="10"/>
      <c r="I102" s="12"/>
      <c r="J102" s="10"/>
    </row>
    <row r="103" spans="1:10" ht="37.5" hidden="1" x14ac:dyDescent="0.25">
      <c r="A103" s="22"/>
      <c r="B103" s="14" t="s">
        <v>75</v>
      </c>
      <c r="C103" s="15" t="s">
        <v>0</v>
      </c>
      <c r="D103" s="10">
        <v>377610</v>
      </c>
      <c r="G103" s="10"/>
      <c r="H103" s="10"/>
      <c r="I103" s="12"/>
      <c r="J103" s="10"/>
    </row>
    <row r="104" spans="1:10" ht="37.5" hidden="1" x14ac:dyDescent="0.25">
      <c r="A104" s="22"/>
      <c r="B104" s="14" t="s">
        <v>76</v>
      </c>
      <c r="C104" s="15" t="s">
        <v>0</v>
      </c>
      <c r="D104" s="10"/>
      <c r="G104" s="10"/>
      <c r="H104" s="10"/>
      <c r="I104" s="12"/>
      <c r="J104" s="10"/>
    </row>
    <row r="105" spans="1:10" ht="20.25" customHeight="1" x14ac:dyDescent="0.25">
      <c r="A105" s="22" t="s">
        <v>77</v>
      </c>
      <c r="B105" s="14" t="s">
        <v>57</v>
      </c>
      <c r="C105" s="15" t="s">
        <v>0</v>
      </c>
      <c r="D105" s="10">
        <f>D107+D108</f>
        <v>194072</v>
      </c>
      <c r="G105" s="10"/>
      <c r="H105" s="10"/>
      <c r="I105" s="12"/>
      <c r="J105" s="10"/>
    </row>
    <row r="106" spans="1:10" ht="18.75" hidden="1" x14ac:dyDescent="0.25">
      <c r="A106" s="22"/>
      <c r="B106" s="14" t="s">
        <v>12</v>
      </c>
      <c r="C106" s="15" t="s">
        <v>0</v>
      </c>
      <c r="D106" s="10"/>
      <c r="G106" s="10"/>
      <c r="H106" s="10"/>
      <c r="I106" s="12"/>
      <c r="J106" s="10"/>
    </row>
    <row r="107" spans="1:10" ht="18.75" hidden="1" x14ac:dyDescent="0.25">
      <c r="A107" s="22"/>
      <c r="B107" s="14" t="s">
        <v>58</v>
      </c>
      <c r="C107" s="15" t="s">
        <v>0</v>
      </c>
      <c r="D107" s="10">
        <f>60106+83453+9274</f>
        <v>152833</v>
      </c>
      <c r="G107" s="10"/>
      <c r="H107" s="10"/>
      <c r="I107" s="12"/>
      <c r="J107" s="10"/>
    </row>
    <row r="108" spans="1:10" ht="18.75" hidden="1" x14ac:dyDescent="0.25">
      <c r="A108" s="22"/>
      <c r="B108" s="14" t="s">
        <v>78</v>
      </c>
      <c r="C108" s="15" t="s">
        <v>0</v>
      </c>
      <c r="D108" s="10">
        <v>41239</v>
      </c>
      <c r="G108" s="10"/>
      <c r="H108" s="10"/>
      <c r="I108" s="12"/>
      <c r="J108" s="10"/>
    </row>
    <row r="109" spans="1:10" ht="21" customHeight="1" x14ac:dyDescent="0.25">
      <c r="A109" s="22" t="s">
        <v>79</v>
      </c>
      <c r="B109" s="14" t="s">
        <v>61</v>
      </c>
      <c r="C109" s="15" t="s">
        <v>0</v>
      </c>
      <c r="D109" s="10">
        <f>D111+D112+D113</f>
        <v>322653</v>
      </c>
      <c r="G109" s="10"/>
      <c r="H109" s="10"/>
      <c r="I109" s="12"/>
      <c r="J109" s="10"/>
    </row>
    <row r="110" spans="1:10" ht="18.75" hidden="1" x14ac:dyDescent="0.25">
      <c r="A110" s="22"/>
      <c r="B110" s="14" t="s">
        <v>12</v>
      </c>
      <c r="C110" s="15" t="s">
        <v>0</v>
      </c>
      <c r="D110" s="37"/>
    </row>
    <row r="111" spans="1:10" ht="37.5" hidden="1" x14ac:dyDescent="0.25">
      <c r="A111" s="22"/>
      <c r="B111" s="14" t="s">
        <v>80</v>
      </c>
      <c r="C111" s="15" t="s">
        <v>0</v>
      </c>
      <c r="D111" s="37">
        <v>13623</v>
      </c>
    </row>
    <row r="112" spans="1:10" ht="37.5" hidden="1" x14ac:dyDescent="0.25">
      <c r="A112" s="22"/>
      <c r="B112" s="14" t="s">
        <v>81</v>
      </c>
      <c r="C112" s="15" t="s">
        <v>0</v>
      </c>
      <c r="D112" s="37">
        <v>347</v>
      </c>
    </row>
    <row r="113" spans="1:10" ht="18.75" hidden="1" x14ac:dyDescent="0.25">
      <c r="A113" s="22"/>
      <c r="B113" s="14" t="s">
        <v>82</v>
      </c>
      <c r="C113" s="15" t="s">
        <v>0</v>
      </c>
      <c r="D113" s="37">
        <v>308683</v>
      </c>
      <c r="G113" s="10"/>
      <c r="H113" s="10"/>
      <c r="I113" s="12"/>
      <c r="J113" s="10"/>
    </row>
  </sheetData>
  <mergeCells count="12">
    <mergeCell ref="A95:A98"/>
    <mergeCell ref="A2:D2"/>
    <mergeCell ref="A3:D3"/>
    <mergeCell ref="A8:A10"/>
    <mergeCell ref="A13:A18"/>
    <mergeCell ref="A20:A22"/>
    <mergeCell ref="A24:A28"/>
    <mergeCell ref="A40:A43"/>
    <mergeCell ref="A63:A65"/>
    <mergeCell ref="A68:A73"/>
    <mergeCell ref="A75:A77"/>
    <mergeCell ref="A79:A84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01.10.2020</vt:lpstr>
      <vt:lpstr>'01.10.2020'!Область_печати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Сатурова Эллина Ивановна</dc:creator>
  <cp:lastModifiedBy>Мотченко Ольга Николаевна</cp:lastModifiedBy>
  <cp:lastPrinted>2020-10-19T09:51:50Z</cp:lastPrinted>
  <dcterms:created xsi:type="dcterms:W3CDTF">2020-07-16T11:10:02Z</dcterms:created>
  <dcterms:modified xsi:type="dcterms:W3CDTF">2020-10-19T10:04:42Z</dcterms:modified>
</cp:coreProperties>
</file>