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90" windowWidth="19035" windowHeight="11250"/>
  </bookViews>
  <sheets>
    <sheet name="01.10.2017" sheetId="1" r:id="rId1"/>
  </sheets>
  <calcPr calcId="125725"/>
</workbook>
</file>

<file path=xl/calcChain.xml><?xml version="1.0" encoding="utf-8"?>
<calcChain xmlns="http://schemas.openxmlformats.org/spreadsheetml/2006/main">
  <c r="D108" i="1"/>
  <c r="D106" s="1"/>
  <c r="D101"/>
  <c r="D89"/>
  <c r="D75"/>
  <c r="D71"/>
  <c r="D64"/>
  <c r="D62"/>
  <c r="D59"/>
  <c r="D55"/>
  <c r="D51"/>
  <c r="D50"/>
  <c r="D48"/>
  <c r="D44"/>
  <c r="D42"/>
  <c r="D37"/>
  <c r="D23"/>
  <c r="D19"/>
  <c r="D12"/>
  <c r="D10"/>
  <c r="D7"/>
  <c r="D6" s="1"/>
  <c r="D58" l="1"/>
</calcChain>
</file>

<file path=xl/sharedStrings.xml><?xml version="1.0" encoding="utf-8"?>
<sst xmlns="http://schemas.openxmlformats.org/spreadsheetml/2006/main" count="189" uniqueCount="76">
  <si>
    <t>СВЕДЕНИЯ О ЧИСЛЕННОСТИ РАБОТНИКОВ И ФОНДЕ ЗАРАБОТНОЙ ПЛАТЫ В МУНИЦИПАЛЬНЫХ УЧРЕЖДЕНИЯХ ГОРОДСКОГО ОКРУГА ГОРОД ВОРОНЕЖ   ПО СОСТОЯНИЮ НА 01 ОКТЯБРЯ  2017 ГОДА</t>
  </si>
  <si>
    <t>тыс. рублей</t>
  </si>
  <si>
    <t>№</t>
  </si>
  <si>
    <t>Показатели</t>
  </si>
  <si>
    <t>Единица измерения</t>
  </si>
  <si>
    <t xml:space="preserve"> по состоянию на 01.10.2017</t>
  </si>
  <si>
    <t xml:space="preserve"> по состоянию на 01.07.2017</t>
  </si>
  <si>
    <t>1.</t>
  </si>
  <si>
    <t>Численность работников муниципальных учреждений, финансируемых из бюджета городского округа</t>
  </si>
  <si>
    <t>человек</t>
  </si>
  <si>
    <t>1.1.</t>
  </si>
  <si>
    <t>Общегосударственные вопросы</t>
  </si>
  <si>
    <t>в том числе:</t>
  </si>
  <si>
    <t>муниципальные служащие органов местного самоуправления</t>
  </si>
  <si>
    <t>немуниципальные служащие</t>
  </si>
  <si>
    <t xml:space="preserve"> Кроме того, Избирательная комиссия</t>
  </si>
  <si>
    <t>Администрация</t>
  </si>
  <si>
    <t>МБУ "Муниципальный архив г.Воронежа"</t>
  </si>
  <si>
    <t>МБУ "Управление служебных зданий"</t>
  </si>
  <si>
    <t>МБУ " Информационные технологии"</t>
  </si>
  <si>
    <t>МКУ "Автобаза администрации ГО г. Воронежа"</t>
  </si>
  <si>
    <t>МКУ "Агентство управления проектами"</t>
  </si>
  <si>
    <t>1.2.</t>
  </si>
  <si>
    <t>Защита населения и территорий от последствий ЧС природного  и техногенного характера, гражданская оборона</t>
  </si>
  <si>
    <t>МКУ "Управление по делам гражданской обороны и чрезвычайным ситуациям"</t>
  </si>
  <si>
    <t>МКУ "Безопасный город"</t>
  </si>
  <si>
    <t>1.3.</t>
  </si>
  <si>
    <t>Национальная экономика</t>
  </si>
  <si>
    <t>МАУ "Центр СМИ и рекламы"</t>
  </si>
  <si>
    <t>МКУ "Городская дирекция дорожного хозяйства и благоустройства"</t>
  </si>
  <si>
    <t>МБУ "ЦОДД"</t>
  </si>
  <si>
    <t>МКУ "ДЕЗ КС"</t>
  </si>
  <si>
    <t>МКУ " Городской центр муниципального имущества"</t>
  </si>
  <si>
    <t>МБУ "Комбинат благоустройства Железнодорожного района"</t>
  </si>
  <si>
    <t>МБУ "Комбинат благоустройства Коминтерновского района"</t>
  </si>
  <si>
    <t>МБУ "Комбинат благоустройства Левобережного района"</t>
  </si>
  <si>
    <t>МБУ "Комбинат благоустройства Ленинского района"</t>
  </si>
  <si>
    <t>МБУ "Комбинат благоустройства Советского района"</t>
  </si>
  <si>
    <t>МБУ "Комбинат благоустройства Центрального района"</t>
  </si>
  <si>
    <t>МБУ "Туристско-информационный центр Воронежа"</t>
  </si>
  <si>
    <t>1.4.</t>
  </si>
  <si>
    <t>Жилищно-коммунальное хозяйство</t>
  </si>
  <si>
    <t>МКУ "ГорДЕЗ ЖКХ"</t>
  </si>
  <si>
    <t>МКУ "ГАРС"</t>
  </si>
  <si>
    <t>МКУ "Администрация городских кладбищ"</t>
  </si>
  <si>
    <t>1.5.</t>
  </si>
  <si>
    <t>Образование</t>
  </si>
  <si>
    <t>Учреждения образования</t>
  </si>
  <si>
    <t>МУ по централизованному ведению бухгалтерского учета</t>
  </si>
  <si>
    <t>МКУ "Центр молодежных проектов и  программ"</t>
  </si>
  <si>
    <t>МАУ "ЦДО Перемена"</t>
  </si>
  <si>
    <t>Учреждения дополнительного  образования (спорт. школы)</t>
  </si>
  <si>
    <t>МКУ "ЦБ УДО"</t>
  </si>
  <si>
    <t>Учреждения дополнительного  образования (ДШИ)</t>
  </si>
  <si>
    <t>1.6.</t>
  </si>
  <si>
    <t>Культура и искусство</t>
  </si>
  <si>
    <t>Учреждения культуры</t>
  </si>
  <si>
    <t>МКУ "Централизованнная бухгалтерия учреждений культуры" (теперь "Центр бух учета и обеспечения деятельности учреждений, подведомственных управлению культуры" - добавили сторожей)</t>
  </si>
  <si>
    <t>1.7.</t>
  </si>
  <si>
    <t>Физическая культура и спорт</t>
  </si>
  <si>
    <t>МБУ ГФСЦ</t>
  </si>
  <si>
    <t>2.</t>
  </si>
  <si>
    <t xml:space="preserve">Фонд заработной платы в муниципальных учреждениях, финансируемых из бюджета городского округа </t>
  </si>
  <si>
    <t>2.1.</t>
  </si>
  <si>
    <t xml:space="preserve"> в том числе, Избирательная комиссия</t>
  </si>
  <si>
    <t>2.2.</t>
  </si>
  <si>
    <t>2.3.</t>
  </si>
  <si>
    <t>2.4.</t>
  </si>
  <si>
    <t>МКУ " Администрация городских кладбищ"</t>
  </si>
  <si>
    <t>2.5.</t>
  </si>
  <si>
    <t>Учреждения образования и молодежной политики</t>
  </si>
  <si>
    <t>Школы искусств и дополнительное образование</t>
  </si>
  <si>
    <t>Учреждения дополнительного  образования (спорт. Школы+ЦБ)</t>
  </si>
  <si>
    <t>2.6.</t>
  </si>
  <si>
    <t>МКУ "Централизованнная бухгалтерия"</t>
  </si>
  <si>
    <t>2.7.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</si>
</sst>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0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37">
    <xf numFmtId="0" fontId="0" fillId="0" borderId="0" xfId="0"/>
    <xf numFmtId="0" fontId="0" fillId="0" borderId="0" xfId="0" applyFill="1"/>
    <xf numFmtId="0" fontId="2" fillId="0" borderId="0" xfId="0" applyFont="1" applyFill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3" fontId="3" fillId="0" borderId="1" xfId="0" applyNumberFormat="1" applyFont="1" applyFill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ill="1" applyBorder="1"/>
    <xf numFmtId="0" fontId="1" fillId="0" borderId="1" xfId="0" applyFont="1" applyBorder="1" applyAlignment="1">
      <alignment horizontal="center" vertical="center"/>
    </xf>
    <xf numFmtId="3" fontId="3" fillId="3" borderId="1" xfId="0" applyNumberFormat="1" applyFont="1" applyFill="1" applyBorder="1" applyAlignment="1">
      <alignment horizontal="center" vertical="center"/>
    </xf>
    <xf numFmtId="3" fontId="3" fillId="4" borderId="1" xfId="0" applyNumberFormat="1" applyFont="1" applyFill="1" applyBorder="1" applyAlignment="1">
      <alignment horizontal="center" vertical="center"/>
    </xf>
    <xf numFmtId="16" fontId="3" fillId="0" borderId="1" xfId="0" applyNumberFormat="1" applyFont="1" applyBorder="1" applyAlignment="1">
      <alignment horizontal="center" vertical="center"/>
    </xf>
    <xf numFmtId="3" fontId="3" fillId="5" borderId="1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/>
    </xf>
    <xf numFmtId="0" fontId="0" fillId="0" borderId="1" xfId="0" applyBorder="1"/>
    <xf numFmtId="0" fontId="0" fillId="0" borderId="1" xfId="0" applyFont="1" applyBorder="1"/>
    <xf numFmtId="3" fontId="0" fillId="0" borderId="0" xfId="0" applyNumberFormat="1"/>
    <xf numFmtId="0" fontId="5" fillId="0" borderId="1" xfId="0" applyFont="1" applyBorder="1"/>
    <xf numFmtId="0" fontId="6" fillId="0" borderId="1" xfId="0" applyFont="1" applyFill="1" applyBorder="1" applyAlignment="1">
      <alignment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0" fillId="2" borderId="0" xfId="0" applyFill="1"/>
    <xf numFmtId="1" fontId="3" fillId="2" borderId="1" xfId="0" applyNumberFormat="1" applyFont="1" applyFill="1" applyBorder="1" applyAlignment="1">
      <alignment horizontal="center" vertical="center"/>
    </xf>
    <xf numFmtId="3" fontId="7" fillId="0" borderId="1" xfId="0" applyNumberFormat="1" applyFont="1" applyFill="1" applyBorder="1"/>
    <xf numFmtId="3" fontId="7" fillId="2" borderId="1" xfId="0" applyNumberFormat="1" applyFont="1" applyFill="1" applyBorder="1"/>
    <xf numFmtId="3" fontId="8" fillId="0" borderId="1" xfId="0" applyNumberFormat="1" applyFont="1" applyFill="1" applyBorder="1" applyAlignment="1">
      <alignment horizontal="center" vertical="center"/>
    </xf>
    <xf numFmtId="3" fontId="8" fillId="2" borderId="1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10"/>
  <sheetViews>
    <sheetView tabSelected="1" topLeftCell="A42" workbookViewId="0">
      <selection activeCell="H120" sqref="H120"/>
    </sheetView>
  </sheetViews>
  <sheetFormatPr defaultRowHeight="15"/>
  <cols>
    <col min="1" max="1" width="7" customWidth="1"/>
    <col min="2" max="2" width="49.5703125" customWidth="1"/>
    <col min="3" max="3" width="15.140625" customWidth="1"/>
    <col min="4" max="4" width="19.5703125" style="1" customWidth="1"/>
    <col min="5" max="5" width="15.140625" hidden="1" customWidth="1"/>
    <col min="6" max="6" width="26.5703125" hidden="1" customWidth="1"/>
    <col min="7" max="7" width="5.7109375" customWidth="1"/>
    <col min="8" max="8" width="15.140625" customWidth="1"/>
    <col min="9" max="9" width="19.5703125" customWidth="1"/>
    <col min="10" max="10" width="9.140625" customWidth="1"/>
  </cols>
  <sheetData>
    <row r="1" spans="1:6" ht="20.25" customHeight="1"/>
    <row r="2" spans="1:6" ht="79.5" customHeight="1">
      <c r="A2" s="34" t="s">
        <v>0</v>
      </c>
      <c r="B2" s="34"/>
      <c r="C2" s="34"/>
      <c r="D2" s="34"/>
    </row>
    <row r="3" spans="1:6" ht="18" customHeight="1">
      <c r="A3" s="34"/>
      <c r="B3" s="34"/>
      <c r="C3" s="34"/>
      <c r="D3" s="34"/>
    </row>
    <row r="4" spans="1:6">
      <c r="D4" s="2" t="s">
        <v>1</v>
      </c>
    </row>
    <row r="5" spans="1:6" ht="37.5">
      <c r="A5" s="3" t="s">
        <v>2</v>
      </c>
      <c r="B5" s="3" t="s">
        <v>3</v>
      </c>
      <c r="C5" s="3" t="s">
        <v>4</v>
      </c>
      <c r="D5" s="4" t="s">
        <v>5</v>
      </c>
      <c r="F5" s="5" t="s">
        <v>6</v>
      </c>
    </row>
    <row r="6" spans="1:6" ht="59.25" customHeight="1">
      <c r="A6" s="6" t="s">
        <v>7</v>
      </c>
      <c r="B6" s="7" t="s">
        <v>8</v>
      </c>
      <c r="C6" s="6" t="s">
        <v>9</v>
      </c>
      <c r="D6" s="8">
        <f>D7+D19+D23+D37+D42+D51+D55</f>
        <v>25500</v>
      </c>
      <c r="F6" s="9">
        <v>25641</v>
      </c>
    </row>
    <row r="7" spans="1:6" ht="24" customHeight="1">
      <c r="A7" s="10" t="s">
        <v>10</v>
      </c>
      <c r="B7" s="11" t="s">
        <v>11</v>
      </c>
      <c r="C7" s="12" t="s">
        <v>9</v>
      </c>
      <c r="D7" s="8">
        <f>D9+D10+D12</f>
        <v>1984</v>
      </c>
      <c r="F7" s="8">
        <v>1978</v>
      </c>
    </row>
    <row r="8" spans="1:6" ht="18.75">
      <c r="A8" s="35"/>
      <c r="B8" s="11" t="s">
        <v>12</v>
      </c>
      <c r="C8" s="13"/>
      <c r="D8" s="8"/>
      <c r="F8" s="8"/>
    </row>
    <row r="9" spans="1:6" ht="41.25" customHeight="1">
      <c r="A9" s="35"/>
      <c r="B9" s="11" t="s">
        <v>13</v>
      </c>
      <c r="C9" s="12" t="s">
        <v>9</v>
      </c>
      <c r="D9" s="8">
        <v>1296</v>
      </c>
      <c r="F9" s="9">
        <v>1303</v>
      </c>
    </row>
    <row r="10" spans="1:6" ht="18.75" hidden="1">
      <c r="A10" s="35"/>
      <c r="B10" s="11" t="s">
        <v>14</v>
      </c>
      <c r="C10" s="12" t="s">
        <v>9</v>
      </c>
      <c r="D10" s="8">
        <f>255+7</f>
        <v>262</v>
      </c>
      <c r="F10" s="9">
        <v>258</v>
      </c>
    </row>
    <row r="11" spans="1:6" ht="18.75" hidden="1">
      <c r="A11" s="14"/>
      <c r="B11" s="11" t="s">
        <v>15</v>
      </c>
      <c r="C11" s="13"/>
      <c r="D11" s="8">
        <v>7</v>
      </c>
      <c r="F11" s="9">
        <v>7</v>
      </c>
    </row>
    <row r="12" spans="1:6" ht="18.75" hidden="1">
      <c r="A12" s="14">
        <v>2</v>
      </c>
      <c r="B12" s="11" t="s">
        <v>16</v>
      </c>
      <c r="C12" s="13"/>
      <c r="D12" s="8">
        <f>D14+D15+D16+D17+D18</f>
        <v>426</v>
      </c>
      <c r="F12" s="15">
        <v>417</v>
      </c>
    </row>
    <row r="13" spans="1:6" ht="18.75" hidden="1">
      <c r="A13" s="36"/>
      <c r="B13" s="11" t="s">
        <v>12</v>
      </c>
      <c r="C13" s="13"/>
      <c r="D13" s="8"/>
      <c r="F13" s="9"/>
    </row>
    <row r="14" spans="1:6" ht="37.5" hidden="1">
      <c r="A14" s="36"/>
      <c r="B14" s="11" t="s">
        <v>17</v>
      </c>
      <c r="C14" s="13"/>
      <c r="D14" s="8">
        <v>23</v>
      </c>
      <c r="F14" s="16">
        <v>21</v>
      </c>
    </row>
    <row r="15" spans="1:6" ht="18.75" hidden="1">
      <c r="A15" s="36"/>
      <c r="B15" s="11" t="s">
        <v>18</v>
      </c>
      <c r="C15" s="13"/>
      <c r="D15" s="8">
        <v>194</v>
      </c>
      <c r="F15" s="16">
        <v>196</v>
      </c>
    </row>
    <row r="16" spans="1:6" ht="18.75" hidden="1">
      <c r="A16" s="36"/>
      <c r="B16" s="11" t="s">
        <v>19</v>
      </c>
      <c r="C16" s="13"/>
      <c r="D16" s="8">
        <v>23</v>
      </c>
      <c r="F16" s="16">
        <v>24</v>
      </c>
    </row>
    <row r="17" spans="1:6" ht="37.5" hidden="1">
      <c r="A17" s="36"/>
      <c r="B17" s="11" t="s">
        <v>20</v>
      </c>
      <c r="C17" s="13"/>
      <c r="D17" s="8">
        <v>177</v>
      </c>
      <c r="F17" s="16">
        <v>176</v>
      </c>
    </row>
    <row r="18" spans="1:6" ht="21" hidden="1" customHeight="1">
      <c r="A18" s="36"/>
      <c r="B18" s="11" t="s">
        <v>21</v>
      </c>
      <c r="C18" s="13"/>
      <c r="D18" s="8">
        <v>9</v>
      </c>
      <c r="F18" s="9"/>
    </row>
    <row r="19" spans="1:6" ht="75">
      <c r="A19" s="17" t="s">
        <v>22</v>
      </c>
      <c r="B19" s="11" t="s">
        <v>23</v>
      </c>
      <c r="C19" s="12" t="s">
        <v>9</v>
      </c>
      <c r="D19" s="8">
        <f>D21+D22</f>
        <v>226</v>
      </c>
      <c r="F19" s="9">
        <v>227</v>
      </c>
    </row>
    <row r="20" spans="1:6" ht="18.75" hidden="1">
      <c r="A20" s="33"/>
      <c r="B20" s="11" t="s">
        <v>12</v>
      </c>
      <c r="C20" s="13"/>
      <c r="D20" s="8"/>
      <c r="F20" s="9"/>
    </row>
    <row r="21" spans="1:6" ht="56.25" hidden="1">
      <c r="A21" s="33"/>
      <c r="B21" s="11" t="s">
        <v>24</v>
      </c>
      <c r="C21" s="13"/>
      <c r="D21" s="8">
        <v>203</v>
      </c>
      <c r="F21" s="16">
        <v>204</v>
      </c>
    </row>
    <row r="22" spans="1:6" ht="18.75" hidden="1">
      <c r="A22" s="33"/>
      <c r="B22" s="11" t="s">
        <v>25</v>
      </c>
      <c r="C22" s="13"/>
      <c r="D22" s="18">
        <v>23</v>
      </c>
      <c r="F22" s="16">
        <v>23</v>
      </c>
    </row>
    <row r="23" spans="1:6" ht="22.5" customHeight="1">
      <c r="A23" s="17" t="s">
        <v>26</v>
      </c>
      <c r="B23" s="11" t="s">
        <v>27</v>
      </c>
      <c r="C23" s="12" t="s">
        <v>9</v>
      </c>
      <c r="D23" s="8">
        <f>D25+D26+D27+D28+D30+D31+D32+D33+D34+D35+D29+D36</f>
        <v>1121</v>
      </c>
      <c r="F23" s="9">
        <v>1105</v>
      </c>
    </row>
    <row r="24" spans="1:6" ht="18.75" hidden="1">
      <c r="A24" s="33"/>
      <c r="B24" s="11" t="s">
        <v>12</v>
      </c>
      <c r="C24" s="13"/>
      <c r="D24" s="8"/>
      <c r="F24" s="16"/>
    </row>
    <row r="25" spans="1:6" ht="18.75" hidden="1">
      <c r="A25" s="33"/>
      <c r="B25" s="11" t="s">
        <v>28</v>
      </c>
      <c r="C25" s="13"/>
      <c r="D25" s="8"/>
      <c r="F25" s="16"/>
    </row>
    <row r="26" spans="1:6" ht="37.5" hidden="1">
      <c r="A26" s="33"/>
      <c r="B26" s="11" t="s">
        <v>29</v>
      </c>
      <c r="C26" s="13"/>
      <c r="D26" s="8">
        <v>52</v>
      </c>
      <c r="F26" s="16">
        <v>52</v>
      </c>
    </row>
    <row r="27" spans="1:6" ht="18.75" hidden="1">
      <c r="A27" s="33"/>
      <c r="B27" s="11" t="s">
        <v>30</v>
      </c>
      <c r="C27" s="13"/>
      <c r="D27" s="8">
        <v>76</v>
      </c>
      <c r="F27" s="16">
        <v>76</v>
      </c>
    </row>
    <row r="28" spans="1:6" ht="18.75" hidden="1">
      <c r="A28" s="33"/>
      <c r="B28" s="11" t="s">
        <v>31</v>
      </c>
      <c r="C28" s="13"/>
      <c r="D28" s="8">
        <v>33</v>
      </c>
      <c r="F28" s="16">
        <v>22</v>
      </c>
    </row>
    <row r="29" spans="1:6" ht="37.5" hidden="1">
      <c r="A29" s="19"/>
      <c r="B29" s="11" t="s">
        <v>32</v>
      </c>
      <c r="C29" s="13"/>
      <c r="D29" s="8">
        <v>22</v>
      </c>
      <c r="F29" s="16">
        <v>22</v>
      </c>
    </row>
    <row r="30" spans="1:6" ht="37.5" hidden="1">
      <c r="A30" s="19"/>
      <c r="B30" s="11" t="s">
        <v>33</v>
      </c>
      <c r="C30" s="13"/>
      <c r="D30" s="8">
        <v>139</v>
      </c>
      <c r="F30" s="16">
        <v>139</v>
      </c>
    </row>
    <row r="31" spans="1:6" ht="37.5" hidden="1">
      <c r="A31" s="19"/>
      <c r="B31" s="7" t="s">
        <v>34</v>
      </c>
      <c r="C31" s="20"/>
      <c r="D31" s="8">
        <v>156</v>
      </c>
      <c r="F31" s="16">
        <v>154</v>
      </c>
    </row>
    <row r="32" spans="1:6" ht="37.5" hidden="1">
      <c r="A32" s="19"/>
      <c r="B32" s="7" t="s">
        <v>35</v>
      </c>
      <c r="C32" s="20"/>
      <c r="D32" s="8">
        <v>137</v>
      </c>
      <c r="F32" s="16">
        <v>135</v>
      </c>
    </row>
    <row r="33" spans="1:6" ht="37.5" hidden="1">
      <c r="A33" s="19"/>
      <c r="B33" s="7" t="s">
        <v>36</v>
      </c>
      <c r="C33" s="20"/>
      <c r="D33" s="8">
        <v>139</v>
      </c>
      <c r="F33" s="16">
        <v>139</v>
      </c>
    </row>
    <row r="34" spans="1:6" ht="37.5" hidden="1">
      <c r="A34" s="19"/>
      <c r="B34" s="7" t="s">
        <v>37</v>
      </c>
      <c r="C34" s="20"/>
      <c r="D34" s="8">
        <v>187</v>
      </c>
      <c r="F34" s="16">
        <v>190</v>
      </c>
    </row>
    <row r="35" spans="1:6" ht="37.5" hidden="1">
      <c r="A35" s="19"/>
      <c r="B35" s="7" t="s">
        <v>38</v>
      </c>
      <c r="C35" s="20"/>
      <c r="D35" s="8">
        <v>169</v>
      </c>
      <c r="F35" s="16">
        <v>169</v>
      </c>
    </row>
    <row r="36" spans="1:6" ht="37.5" hidden="1">
      <c r="A36" s="19"/>
      <c r="B36" s="7" t="s">
        <v>39</v>
      </c>
      <c r="C36" s="20"/>
      <c r="D36" s="8">
        <v>11</v>
      </c>
      <c r="F36" s="16">
        <v>7</v>
      </c>
    </row>
    <row r="37" spans="1:6" ht="24.75" customHeight="1">
      <c r="A37" s="17" t="s">
        <v>40</v>
      </c>
      <c r="B37" s="7" t="s">
        <v>41</v>
      </c>
      <c r="C37" s="6" t="s">
        <v>9</v>
      </c>
      <c r="D37" s="8">
        <f>D39+D40+D41</f>
        <v>223</v>
      </c>
      <c r="F37" s="9">
        <v>223</v>
      </c>
    </row>
    <row r="38" spans="1:6" ht="18.75" hidden="1">
      <c r="A38" s="21"/>
      <c r="B38" s="7" t="s">
        <v>12</v>
      </c>
      <c r="C38" s="20"/>
      <c r="D38" s="8"/>
      <c r="F38" s="9"/>
    </row>
    <row r="39" spans="1:6" ht="18.75" hidden="1">
      <c r="A39" s="33"/>
      <c r="B39" s="7" t="s">
        <v>42</v>
      </c>
      <c r="C39" s="20"/>
      <c r="D39" s="8">
        <v>63</v>
      </c>
      <c r="F39" s="9">
        <v>63</v>
      </c>
    </row>
    <row r="40" spans="1:6" ht="18.75" hidden="1">
      <c r="A40" s="33"/>
      <c r="B40" s="7" t="s">
        <v>43</v>
      </c>
      <c r="C40" s="20"/>
      <c r="D40" s="8">
        <v>137</v>
      </c>
      <c r="F40" s="9">
        <v>137</v>
      </c>
    </row>
    <row r="41" spans="1:6" ht="37.5" hidden="1">
      <c r="A41" s="33"/>
      <c r="B41" s="7" t="s">
        <v>44</v>
      </c>
      <c r="C41" s="20"/>
      <c r="D41" s="8">
        <v>23</v>
      </c>
      <c r="F41" s="9">
        <v>23</v>
      </c>
    </row>
    <row r="42" spans="1:6" ht="20.25" customHeight="1">
      <c r="A42" s="17" t="s">
        <v>45</v>
      </c>
      <c r="B42" s="7" t="s">
        <v>46</v>
      </c>
      <c r="C42" s="6" t="s">
        <v>9</v>
      </c>
      <c r="D42" s="8">
        <f>D43+D44+D46+D47+D48+D49+D50+D45</f>
        <v>21187</v>
      </c>
      <c r="F42" s="9">
        <v>21341</v>
      </c>
    </row>
    <row r="43" spans="1:6" ht="18.75" hidden="1">
      <c r="A43" s="17"/>
      <c r="B43" s="7" t="s">
        <v>12</v>
      </c>
      <c r="C43" s="6"/>
      <c r="D43" s="8"/>
      <c r="F43" s="9"/>
    </row>
    <row r="44" spans="1:6" ht="18.75" hidden="1">
      <c r="A44" s="17"/>
      <c r="B44" s="7" t="s">
        <v>47</v>
      </c>
      <c r="C44" s="6" t="s">
        <v>9</v>
      </c>
      <c r="D44" s="8">
        <f>18628-51</f>
        <v>18577</v>
      </c>
      <c r="F44" s="9">
        <v>18696</v>
      </c>
    </row>
    <row r="45" spans="1:6" ht="37.5" hidden="1">
      <c r="A45" s="17"/>
      <c r="B45" s="7" t="s">
        <v>48</v>
      </c>
      <c r="C45" s="6" t="s">
        <v>9</v>
      </c>
      <c r="D45" s="8"/>
      <c r="F45" s="9"/>
    </row>
    <row r="46" spans="1:6" ht="37.5" hidden="1">
      <c r="A46" s="17"/>
      <c r="B46" s="7" t="s">
        <v>49</v>
      </c>
      <c r="C46" s="6" t="s">
        <v>9</v>
      </c>
      <c r="D46" s="8">
        <v>51</v>
      </c>
      <c r="F46" s="9">
        <v>51</v>
      </c>
    </row>
    <row r="47" spans="1:6" ht="18.75" hidden="1">
      <c r="A47" s="17"/>
      <c r="B47" s="7" t="s">
        <v>50</v>
      </c>
      <c r="C47" s="6" t="s">
        <v>9</v>
      </c>
      <c r="D47" s="8"/>
      <c r="F47" s="9"/>
    </row>
    <row r="48" spans="1:6" ht="37.5" hidden="1">
      <c r="A48" s="17"/>
      <c r="B48" s="7" t="s">
        <v>51</v>
      </c>
      <c r="C48" s="6" t="s">
        <v>9</v>
      </c>
      <c r="D48" s="8">
        <f>27+95+31+44+30+34+65+77+34+62+42+31+31+59+36+32+23+83+42+37+24+39+59+44+72</f>
        <v>1153</v>
      </c>
      <c r="F48" s="9">
        <v>1132</v>
      </c>
    </row>
    <row r="49" spans="1:9" ht="18.75" hidden="1">
      <c r="A49" s="17"/>
      <c r="B49" s="7" t="s">
        <v>52</v>
      </c>
      <c r="C49" s="6" t="s">
        <v>9</v>
      </c>
      <c r="D49" s="8">
        <v>17</v>
      </c>
      <c r="F49" s="9">
        <v>17</v>
      </c>
    </row>
    <row r="50" spans="1:9" ht="37.5" hidden="1">
      <c r="A50" s="17"/>
      <c r="B50" s="7" t="s">
        <v>53</v>
      </c>
      <c r="C50" s="6" t="s">
        <v>9</v>
      </c>
      <c r="D50" s="8">
        <f>1389</f>
        <v>1389</v>
      </c>
      <c r="F50" s="16">
        <v>1445</v>
      </c>
      <c r="H50" s="22"/>
    </row>
    <row r="51" spans="1:9" ht="22.5" customHeight="1">
      <c r="A51" s="17" t="s">
        <v>54</v>
      </c>
      <c r="B51" s="7" t="s">
        <v>55</v>
      </c>
      <c r="C51" s="6" t="s">
        <v>9</v>
      </c>
      <c r="D51" s="8">
        <f>D53+D54</f>
        <v>711</v>
      </c>
      <c r="F51" s="9">
        <v>717</v>
      </c>
    </row>
    <row r="52" spans="1:9" ht="18.75" hidden="1">
      <c r="A52" s="17"/>
      <c r="B52" s="7" t="s">
        <v>12</v>
      </c>
      <c r="C52" s="20"/>
      <c r="D52" s="8"/>
      <c r="F52" s="9"/>
    </row>
    <row r="53" spans="1:9" ht="18.75" hidden="1">
      <c r="A53" s="17"/>
      <c r="B53" s="7" t="s">
        <v>56</v>
      </c>
      <c r="C53" s="20"/>
      <c r="D53" s="8">
        <v>659</v>
      </c>
      <c r="F53" s="16">
        <v>686</v>
      </c>
    </row>
    <row r="54" spans="1:9" ht="112.5" hidden="1">
      <c r="A54" s="17"/>
      <c r="B54" s="7" t="s">
        <v>57</v>
      </c>
      <c r="C54" s="20"/>
      <c r="D54" s="8">
        <v>52</v>
      </c>
      <c r="F54" s="16">
        <v>31</v>
      </c>
      <c r="H54" s="22"/>
    </row>
    <row r="55" spans="1:9" ht="19.5" customHeight="1">
      <c r="A55" s="17" t="s">
        <v>58</v>
      </c>
      <c r="B55" s="7" t="s">
        <v>59</v>
      </c>
      <c r="C55" s="6" t="s">
        <v>9</v>
      </c>
      <c r="D55" s="8">
        <f>D57</f>
        <v>48</v>
      </c>
      <c r="F55" s="9">
        <v>50</v>
      </c>
    </row>
    <row r="56" spans="1:9" ht="19.5" hidden="1" customHeight="1">
      <c r="A56" s="20"/>
      <c r="B56" s="23" t="s">
        <v>12</v>
      </c>
      <c r="C56" s="20"/>
      <c r="D56" s="8"/>
      <c r="F56" s="9"/>
    </row>
    <row r="57" spans="1:9" ht="19.5" hidden="1" customHeight="1">
      <c r="A57" s="20"/>
      <c r="B57" s="24" t="s">
        <v>60</v>
      </c>
      <c r="C57" s="20"/>
      <c r="D57" s="8">
        <v>48</v>
      </c>
      <c r="F57" s="9">
        <v>50</v>
      </c>
    </row>
    <row r="58" spans="1:9" s="27" customFormat="1" ht="78.75" customHeight="1">
      <c r="A58" s="25" t="s">
        <v>61</v>
      </c>
      <c r="B58" s="26" t="s">
        <v>62</v>
      </c>
      <c r="C58" s="25" t="s">
        <v>1</v>
      </c>
      <c r="D58" s="8">
        <f>D59+D71+D75+D89+D101+D106+D110</f>
        <v>6390586</v>
      </c>
      <c r="E58"/>
      <c r="F58" s="9">
        <v>4613128</v>
      </c>
      <c r="G58"/>
      <c r="H58"/>
      <c r="I58"/>
    </row>
    <row r="59" spans="1:9" s="27" customFormat="1" ht="24.75" customHeight="1">
      <c r="A59" s="28" t="s">
        <v>63</v>
      </c>
      <c r="B59" s="26" t="s">
        <v>11</v>
      </c>
      <c r="C59" s="25" t="s">
        <v>1</v>
      </c>
      <c r="D59" s="8">
        <f>D61+D62+D64</f>
        <v>949687</v>
      </c>
      <c r="E59"/>
      <c r="F59" s="9">
        <v>631762</v>
      </c>
      <c r="G59"/>
      <c r="H59"/>
      <c r="I59"/>
    </row>
    <row r="60" spans="1:9" ht="18.75">
      <c r="A60" s="35"/>
      <c r="B60" s="7" t="s">
        <v>12</v>
      </c>
      <c r="C60" s="6"/>
      <c r="D60" s="29"/>
      <c r="F60" s="30"/>
    </row>
    <row r="61" spans="1:9" ht="41.25" customHeight="1">
      <c r="A61" s="35"/>
      <c r="B61" s="7" t="s">
        <v>13</v>
      </c>
      <c r="C61" s="6" t="s">
        <v>1</v>
      </c>
      <c r="D61" s="8">
        <v>764516</v>
      </c>
      <c r="F61" s="9">
        <v>509440</v>
      </c>
    </row>
    <row r="62" spans="1:9" ht="18.75" hidden="1">
      <c r="A62" s="35"/>
      <c r="B62" s="7" t="s">
        <v>14</v>
      </c>
      <c r="C62" s="6" t="s">
        <v>1</v>
      </c>
      <c r="D62" s="8">
        <f>76225+D63</f>
        <v>82237</v>
      </c>
      <c r="F62" s="9">
        <v>54317</v>
      </c>
    </row>
    <row r="63" spans="1:9" ht="18.75" hidden="1">
      <c r="A63" s="14"/>
      <c r="B63" s="11" t="s">
        <v>64</v>
      </c>
      <c r="C63" s="12" t="s">
        <v>1</v>
      </c>
      <c r="D63" s="31">
        <v>6012</v>
      </c>
      <c r="F63" s="32">
        <v>3853</v>
      </c>
    </row>
    <row r="64" spans="1:9" ht="18.75" hidden="1">
      <c r="A64" s="14">
        <v>2</v>
      </c>
      <c r="B64" s="11" t="s">
        <v>16</v>
      </c>
      <c r="C64" s="12" t="s">
        <v>1</v>
      </c>
      <c r="D64" s="8">
        <f>D66+D67+D68+D69+D70</f>
        <v>102934</v>
      </c>
      <c r="F64" s="9">
        <v>68005</v>
      </c>
    </row>
    <row r="65" spans="1:9" s="27" customFormat="1" ht="18.75" hidden="1">
      <c r="A65" s="36"/>
      <c r="B65" s="11" t="s">
        <v>12</v>
      </c>
      <c r="C65" s="12" t="s">
        <v>1</v>
      </c>
      <c r="D65" s="8"/>
      <c r="E65"/>
      <c r="F65" s="9"/>
      <c r="G65"/>
      <c r="H65"/>
      <c r="I65"/>
    </row>
    <row r="66" spans="1:9" ht="37.5" hidden="1">
      <c r="A66" s="36"/>
      <c r="B66" s="11" t="s">
        <v>17</v>
      </c>
      <c r="C66" s="12" t="s">
        <v>1</v>
      </c>
      <c r="D66" s="8">
        <v>6089</v>
      </c>
      <c r="F66" s="9">
        <v>3919</v>
      </c>
    </row>
    <row r="67" spans="1:9" ht="18.75" hidden="1">
      <c r="A67" s="36"/>
      <c r="B67" s="11" t="s">
        <v>18</v>
      </c>
      <c r="C67" s="12" t="s">
        <v>1</v>
      </c>
      <c r="D67" s="8">
        <v>35615</v>
      </c>
      <c r="F67" s="9">
        <v>24522</v>
      </c>
    </row>
    <row r="68" spans="1:9" ht="18.75" hidden="1">
      <c r="A68" s="36"/>
      <c r="B68" s="11" t="s">
        <v>19</v>
      </c>
      <c r="C68" s="12" t="s">
        <v>1</v>
      </c>
      <c r="D68" s="8">
        <v>8263</v>
      </c>
      <c r="F68" s="9">
        <v>5281</v>
      </c>
    </row>
    <row r="69" spans="1:9" ht="37.5" hidden="1">
      <c r="A69" s="36"/>
      <c r="B69" s="11" t="s">
        <v>20</v>
      </c>
      <c r="C69" s="12" t="s">
        <v>1</v>
      </c>
      <c r="D69" s="8">
        <v>52474</v>
      </c>
      <c r="F69" s="9">
        <v>34283</v>
      </c>
    </row>
    <row r="70" spans="1:9" ht="29.25" hidden="1" customHeight="1">
      <c r="A70" s="36"/>
      <c r="B70" s="11" t="s">
        <v>21</v>
      </c>
      <c r="C70" s="12" t="s">
        <v>1</v>
      </c>
      <c r="D70" s="8">
        <v>493</v>
      </c>
      <c r="F70" s="9"/>
    </row>
    <row r="71" spans="1:9" ht="75">
      <c r="A71" s="17" t="s">
        <v>65</v>
      </c>
      <c r="B71" s="11" t="s">
        <v>23</v>
      </c>
      <c r="C71" s="12" t="s">
        <v>1</v>
      </c>
      <c r="D71" s="8">
        <f t="shared" ref="D71" si="0">D73+D74</f>
        <v>76402</v>
      </c>
      <c r="F71" s="9">
        <v>49700</v>
      </c>
    </row>
    <row r="72" spans="1:9" ht="18.75" hidden="1">
      <c r="A72" s="33"/>
      <c r="B72" s="11" t="s">
        <v>12</v>
      </c>
      <c r="C72" s="12" t="s">
        <v>1</v>
      </c>
      <c r="D72" s="8"/>
      <c r="F72" s="9"/>
    </row>
    <row r="73" spans="1:9" ht="45.75" hidden="1" customHeight="1">
      <c r="A73" s="33"/>
      <c r="B73" s="11" t="s">
        <v>24</v>
      </c>
      <c r="C73" s="12" t="s">
        <v>1</v>
      </c>
      <c r="D73" s="8">
        <v>67864</v>
      </c>
      <c r="F73" s="9">
        <v>44059</v>
      </c>
    </row>
    <row r="74" spans="1:9" ht="18.75" hidden="1">
      <c r="A74" s="33"/>
      <c r="B74" s="11" t="s">
        <v>25</v>
      </c>
      <c r="C74" s="12" t="s">
        <v>1</v>
      </c>
      <c r="D74" s="8">
        <v>8538</v>
      </c>
      <c r="F74" s="9">
        <v>5641</v>
      </c>
    </row>
    <row r="75" spans="1:9" ht="21.75" customHeight="1">
      <c r="A75" s="17" t="s">
        <v>66</v>
      </c>
      <c r="B75" s="11" t="s">
        <v>27</v>
      </c>
      <c r="C75" s="12" t="s">
        <v>1</v>
      </c>
      <c r="D75" s="8">
        <f>D77+D78+D79+D80+D81+D82+D83+D84+D85+D86+D87+D88</f>
        <v>301377</v>
      </c>
      <c r="F75" s="9">
        <v>199585</v>
      </c>
    </row>
    <row r="76" spans="1:9" ht="18.75" hidden="1">
      <c r="A76" s="33"/>
      <c r="B76" s="11" t="s">
        <v>12</v>
      </c>
      <c r="C76" s="12"/>
      <c r="D76" s="8"/>
      <c r="F76" s="9"/>
    </row>
    <row r="77" spans="1:9" ht="18.75" hidden="1">
      <c r="A77" s="33"/>
      <c r="B77" s="11" t="s">
        <v>28</v>
      </c>
      <c r="C77" s="12" t="s">
        <v>1</v>
      </c>
      <c r="D77" s="8"/>
      <c r="F77" s="9"/>
    </row>
    <row r="78" spans="1:9" ht="37.5" hidden="1">
      <c r="A78" s="33"/>
      <c r="B78" s="11" t="s">
        <v>29</v>
      </c>
      <c r="C78" s="12" t="s">
        <v>1</v>
      </c>
      <c r="D78" s="8">
        <v>21554</v>
      </c>
      <c r="F78" s="9">
        <v>13848</v>
      </c>
    </row>
    <row r="79" spans="1:9" ht="37.5" hidden="1">
      <c r="A79" s="33"/>
      <c r="B79" s="11" t="s">
        <v>32</v>
      </c>
      <c r="C79" s="12" t="s">
        <v>1</v>
      </c>
      <c r="D79" s="8">
        <v>8568</v>
      </c>
      <c r="F79" s="9">
        <v>5499</v>
      </c>
    </row>
    <row r="80" spans="1:9" ht="18.75" hidden="1">
      <c r="A80" s="33"/>
      <c r="B80" s="11" t="s">
        <v>30</v>
      </c>
      <c r="C80" s="12" t="s">
        <v>1</v>
      </c>
      <c r="D80" s="8">
        <v>13914</v>
      </c>
      <c r="F80" s="9">
        <v>8008</v>
      </c>
    </row>
    <row r="81" spans="1:6" ht="18.75" hidden="1">
      <c r="A81" s="33"/>
      <c r="B81" s="11" t="s">
        <v>31</v>
      </c>
      <c r="C81" s="12" t="s">
        <v>1</v>
      </c>
      <c r="D81" s="8">
        <v>8821</v>
      </c>
      <c r="F81" s="9">
        <v>5680</v>
      </c>
    </row>
    <row r="82" spans="1:6" ht="37.5" hidden="1">
      <c r="A82" s="19"/>
      <c r="B82" s="11" t="s">
        <v>33</v>
      </c>
      <c r="C82" s="12" t="s">
        <v>1</v>
      </c>
      <c r="D82" s="8">
        <v>36709</v>
      </c>
      <c r="F82" s="9">
        <v>26812</v>
      </c>
    </row>
    <row r="83" spans="1:6" ht="37.5" hidden="1">
      <c r="A83" s="19"/>
      <c r="B83" s="11" t="s">
        <v>34</v>
      </c>
      <c r="C83" s="12" t="s">
        <v>1</v>
      </c>
      <c r="D83" s="8">
        <v>39140</v>
      </c>
      <c r="F83" s="9">
        <v>21185</v>
      </c>
    </row>
    <row r="84" spans="1:6" ht="37.5" hidden="1">
      <c r="A84" s="19"/>
      <c r="B84" s="11" t="s">
        <v>35</v>
      </c>
      <c r="C84" s="12" t="s">
        <v>1</v>
      </c>
      <c r="D84" s="8">
        <v>36389</v>
      </c>
      <c r="F84" s="9">
        <v>25104</v>
      </c>
    </row>
    <row r="85" spans="1:6" ht="37.5" hidden="1">
      <c r="A85" s="19"/>
      <c r="B85" s="11" t="s">
        <v>36</v>
      </c>
      <c r="C85" s="12" t="s">
        <v>1</v>
      </c>
      <c r="D85" s="8">
        <v>37776</v>
      </c>
      <c r="F85" s="9">
        <v>27827</v>
      </c>
    </row>
    <row r="86" spans="1:6" ht="37.5" hidden="1">
      <c r="A86" s="19"/>
      <c r="B86" s="11" t="s">
        <v>37</v>
      </c>
      <c r="C86" s="12" t="s">
        <v>1</v>
      </c>
      <c r="D86" s="8">
        <v>51214</v>
      </c>
      <c r="F86" s="9">
        <v>32830</v>
      </c>
    </row>
    <row r="87" spans="1:6" ht="37.5" hidden="1">
      <c r="A87" s="19"/>
      <c r="B87" s="11" t="s">
        <v>38</v>
      </c>
      <c r="C87" s="12" t="s">
        <v>1</v>
      </c>
      <c r="D87" s="8">
        <v>44078</v>
      </c>
      <c r="F87" s="9">
        <v>30817</v>
      </c>
    </row>
    <row r="88" spans="1:6" ht="38.25" hidden="1" customHeight="1">
      <c r="A88" s="19"/>
      <c r="B88" s="11" t="s">
        <v>39</v>
      </c>
      <c r="C88" s="12" t="s">
        <v>1</v>
      </c>
      <c r="D88" s="8">
        <v>3214</v>
      </c>
      <c r="F88" s="9">
        <v>1975</v>
      </c>
    </row>
    <row r="89" spans="1:6" ht="22.5" customHeight="1">
      <c r="A89" s="17" t="s">
        <v>67</v>
      </c>
      <c r="B89" s="11" t="s">
        <v>41</v>
      </c>
      <c r="C89" s="12" t="s">
        <v>1</v>
      </c>
      <c r="D89" s="8">
        <f>D91+D92+D93+D94</f>
        <v>64115</v>
      </c>
      <c r="F89" s="9">
        <v>42785</v>
      </c>
    </row>
    <row r="90" spans="1:6" ht="18.75" hidden="1">
      <c r="A90" s="21"/>
      <c r="B90" s="11" t="s">
        <v>12</v>
      </c>
      <c r="C90" s="12" t="s">
        <v>1</v>
      </c>
      <c r="D90" s="8"/>
      <c r="F90" s="9"/>
    </row>
    <row r="91" spans="1:6" ht="18.75" hidden="1">
      <c r="A91" s="33"/>
      <c r="B91" s="11" t="s">
        <v>42</v>
      </c>
      <c r="C91" s="12" t="s">
        <v>1</v>
      </c>
      <c r="D91" s="8">
        <v>22245</v>
      </c>
      <c r="F91" s="9">
        <v>14924</v>
      </c>
    </row>
    <row r="92" spans="1:6" ht="18.75" hidden="1">
      <c r="A92" s="33"/>
      <c r="B92" s="11" t="s">
        <v>43</v>
      </c>
      <c r="C92" s="12" t="s">
        <v>1</v>
      </c>
      <c r="D92" s="8">
        <v>31968</v>
      </c>
      <c r="F92" s="9">
        <v>21313</v>
      </c>
    </row>
    <row r="93" spans="1:6" ht="37.5" hidden="1">
      <c r="A93" s="33"/>
      <c r="B93" s="11" t="s">
        <v>68</v>
      </c>
      <c r="C93" s="12" t="s">
        <v>1</v>
      </c>
      <c r="D93" s="8">
        <v>9902</v>
      </c>
      <c r="F93" s="9">
        <v>6548</v>
      </c>
    </row>
    <row r="94" spans="1:6" ht="18.75" hidden="1">
      <c r="A94" s="33"/>
      <c r="B94" s="11"/>
      <c r="C94" s="12" t="s">
        <v>1</v>
      </c>
      <c r="D94" s="8"/>
      <c r="F94" s="9"/>
    </row>
    <row r="95" spans="1:6" ht="18.75" hidden="1">
      <c r="A95" s="33"/>
      <c r="B95" s="11"/>
      <c r="C95" s="12" t="s">
        <v>1</v>
      </c>
      <c r="D95" s="8"/>
      <c r="F95" s="9"/>
    </row>
    <row r="96" spans="1:6" ht="18.75" hidden="1">
      <c r="A96" s="33"/>
      <c r="B96" s="11"/>
      <c r="C96" s="12" t="s">
        <v>1</v>
      </c>
      <c r="D96" s="8"/>
      <c r="F96" s="9"/>
    </row>
    <row r="97" spans="1:6" ht="18.75" hidden="1">
      <c r="A97" s="33"/>
      <c r="B97" s="11"/>
      <c r="C97" s="12" t="s">
        <v>1</v>
      </c>
      <c r="D97" s="8"/>
      <c r="F97" s="9"/>
    </row>
    <row r="98" spans="1:6" ht="18.75" hidden="1">
      <c r="A98" s="33"/>
      <c r="B98" s="11"/>
      <c r="C98" s="12" t="s">
        <v>1</v>
      </c>
      <c r="D98" s="8"/>
      <c r="F98" s="9"/>
    </row>
    <row r="99" spans="1:6" ht="18.75" hidden="1">
      <c r="A99" s="33"/>
      <c r="B99" s="11"/>
      <c r="C99" s="12" t="s">
        <v>1</v>
      </c>
      <c r="D99" s="8"/>
      <c r="F99" s="9"/>
    </row>
    <row r="100" spans="1:6" ht="18.75" hidden="1">
      <c r="A100" s="33"/>
      <c r="B100" s="11"/>
      <c r="C100" s="12" t="s">
        <v>1</v>
      </c>
      <c r="D100" s="8"/>
      <c r="F100" s="9"/>
    </row>
    <row r="101" spans="1:6" ht="21" customHeight="1">
      <c r="A101" s="17" t="s">
        <v>69</v>
      </c>
      <c r="B101" s="11" t="s">
        <v>46</v>
      </c>
      <c r="C101" s="12" t="s">
        <v>1</v>
      </c>
      <c r="D101" s="8">
        <f>D103+D104+D105</f>
        <v>4853527</v>
      </c>
      <c r="F101" s="9">
        <v>3595128</v>
      </c>
    </row>
    <row r="102" spans="1:6" ht="18.75" hidden="1">
      <c r="A102" s="17"/>
      <c r="B102" s="11" t="s">
        <v>12</v>
      </c>
      <c r="C102" s="12" t="s">
        <v>1</v>
      </c>
      <c r="D102" s="8"/>
      <c r="F102" s="9"/>
    </row>
    <row r="103" spans="1:6" ht="37.5" hidden="1">
      <c r="A103" s="17"/>
      <c r="B103" s="11" t="s">
        <v>70</v>
      </c>
      <c r="C103" s="12" t="s">
        <v>1</v>
      </c>
      <c r="D103" s="8">
        <v>4319070</v>
      </c>
      <c r="F103" s="9">
        <v>3184557</v>
      </c>
    </row>
    <row r="104" spans="1:6" ht="37.5" hidden="1">
      <c r="A104" s="17"/>
      <c r="B104" s="11" t="s">
        <v>71</v>
      </c>
      <c r="C104" s="12" t="s">
        <v>1</v>
      </c>
      <c r="D104" s="8">
        <v>293787</v>
      </c>
      <c r="F104" s="9">
        <v>240149</v>
      </c>
    </row>
    <row r="105" spans="1:6" ht="37.5" hidden="1">
      <c r="A105" s="17"/>
      <c r="B105" s="11" t="s">
        <v>72</v>
      </c>
      <c r="C105" s="12" t="s">
        <v>1</v>
      </c>
      <c r="D105" s="8">
        <v>240670</v>
      </c>
      <c r="F105" s="9">
        <v>170422</v>
      </c>
    </row>
    <row r="106" spans="1:6" ht="20.25" customHeight="1">
      <c r="A106" s="17" t="s">
        <v>73</v>
      </c>
      <c r="B106" s="11" t="s">
        <v>55</v>
      </c>
      <c r="C106" s="12" t="s">
        <v>1</v>
      </c>
      <c r="D106" s="8">
        <f>D108+D109</f>
        <v>136241</v>
      </c>
      <c r="F106" s="9">
        <v>88129</v>
      </c>
    </row>
    <row r="107" spans="1:6" ht="18.75" hidden="1">
      <c r="A107" s="17"/>
      <c r="B107" s="11" t="s">
        <v>12</v>
      </c>
      <c r="C107" s="12" t="s">
        <v>1</v>
      </c>
      <c r="D107" s="8"/>
      <c r="F107" s="9"/>
    </row>
    <row r="108" spans="1:6" ht="18.75" hidden="1">
      <c r="A108" s="17"/>
      <c r="B108" s="11" t="s">
        <v>56</v>
      </c>
      <c r="C108" s="12" t="s">
        <v>1</v>
      </c>
      <c r="D108" s="8">
        <f>58400+60228+9425</f>
        <v>128053</v>
      </c>
      <c r="F108" s="9">
        <v>82946</v>
      </c>
    </row>
    <row r="109" spans="1:6" ht="18.75" hidden="1">
      <c r="A109" s="17"/>
      <c r="B109" s="11" t="s">
        <v>74</v>
      </c>
      <c r="C109" s="12" t="s">
        <v>1</v>
      </c>
      <c r="D109" s="8">
        <v>8188</v>
      </c>
      <c r="F109" s="9">
        <v>5183</v>
      </c>
    </row>
    <row r="110" spans="1:6" ht="21.75" customHeight="1">
      <c r="A110" s="17" t="s">
        <v>75</v>
      </c>
      <c r="B110" s="11" t="s">
        <v>59</v>
      </c>
      <c r="C110" s="12" t="s">
        <v>1</v>
      </c>
      <c r="D110" s="8">
        <v>9237</v>
      </c>
      <c r="F110" s="9">
        <v>6039</v>
      </c>
    </row>
  </sheetData>
  <mergeCells count="12">
    <mergeCell ref="A91:A100"/>
    <mergeCell ref="A2:D2"/>
    <mergeCell ref="A3:D3"/>
    <mergeCell ref="A8:A10"/>
    <mergeCell ref="A13:A18"/>
    <mergeCell ref="A20:A22"/>
    <mergeCell ref="A24:A28"/>
    <mergeCell ref="A39:A41"/>
    <mergeCell ref="A60:A62"/>
    <mergeCell ref="A65:A70"/>
    <mergeCell ref="A72:A74"/>
    <mergeCell ref="A76:A81"/>
  </mergeCells>
  <pageMargins left="0.70866141732283472" right="0.70866141732283472" top="0.25" bottom="0.28000000000000003" header="0.17" footer="0.31496062992125984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01.10.2017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E.I.Lukashova</dc:creator>
  <cp:lastModifiedBy>E.I.Lukashova</cp:lastModifiedBy>
  <cp:lastPrinted>2017-10-23T07:53:39Z</cp:lastPrinted>
  <dcterms:created xsi:type="dcterms:W3CDTF">2017-10-23T07:47:25Z</dcterms:created>
  <dcterms:modified xsi:type="dcterms:W3CDTF">2017-10-26T08:40:49Z</dcterms:modified>
</cp:coreProperties>
</file>