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5535" yWindow="1290" windowWidth="7305" windowHeight="7410" tabRatio="694"/>
  </bookViews>
  <sheets>
    <sheet name="План на 2018" sheetId="62" r:id="rId1"/>
  </sheets>
  <externalReferences>
    <externalReference r:id="rId2"/>
    <externalReference r:id="rId3"/>
  </externalReferences>
  <definedNames>
    <definedName name="_xlnm.Print_Titles" localSheetId="0">'План на 2018'!$5:$8</definedName>
    <definedName name="_xlnm.Print_Area" localSheetId="0">'План на 2018'!$A$1:$I$122</definedName>
  </definedNames>
  <calcPr calcId="145621"/>
</workbook>
</file>

<file path=xl/calcChain.xml><?xml version="1.0" encoding="utf-8"?>
<calcChain xmlns="http://schemas.openxmlformats.org/spreadsheetml/2006/main">
  <c r="I119" i="62" l="1"/>
  <c r="H119" i="62"/>
  <c r="G119" i="62"/>
  <c r="I117" i="62"/>
  <c r="H117" i="62"/>
  <c r="G117" i="62"/>
  <c r="A116" i="62"/>
  <c r="A117" i="62" s="1"/>
  <c r="A118" i="62" s="1"/>
  <c r="A119" i="62" s="1"/>
  <c r="H27" i="62"/>
  <c r="I99" i="62"/>
  <c r="H99" i="62"/>
  <c r="G99" i="62"/>
  <c r="F119" i="62" l="1"/>
  <c r="F117" i="62"/>
  <c r="F99" i="62"/>
  <c r="I76" i="62"/>
  <c r="H76" i="62"/>
  <c r="G76" i="62"/>
  <c r="A78" i="62"/>
  <c r="A79" i="62" s="1"/>
  <c r="A80" i="62" s="1"/>
  <c r="A81" i="62" s="1"/>
  <c r="A82" i="62" s="1"/>
  <c r="A83" i="62" s="1"/>
  <c r="A84" i="62" s="1"/>
  <c r="A85" i="62" s="1"/>
  <c r="A86" i="62" s="1"/>
  <c r="A87" i="62" s="1"/>
  <c r="A88" i="62" s="1"/>
  <c r="A89" i="62" s="1"/>
  <c r="A90" i="62" s="1"/>
  <c r="A91" i="62" s="1"/>
  <c r="A92" i="62" s="1"/>
  <c r="A93" i="62" s="1"/>
  <c r="A94" i="62" s="1"/>
  <c r="A95" i="62" s="1"/>
  <c r="A96" i="62" s="1"/>
  <c r="A97" i="62" s="1"/>
  <c r="A98" i="62" s="1"/>
  <c r="I61" i="62"/>
  <c r="H61" i="62"/>
  <c r="G61" i="62"/>
  <c r="A63" i="62"/>
  <c r="A64" i="62" s="1"/>
  <c r="A65" i="62" s="1"/>
  <c r="A66" i="62" s="1"/>
  <c r="A67" i="62" s="1"/>
  <c r="A68" i="62" s="1"/>
  <c r="A69" i="62" s="1"/>
  <c r="A70" i="62" s="1"/>
  <c r="A71" i="62" s="1"/>
  <c r="A72" i="62" s="1"/>
  <c r="A73" i="62" s="1"/>
  <c r="A74" i="62" s="1"/>
  <c r="A75" i="62" s="1"/>
  <c r="A46" i="62"/>
  <c r="A47" i="62" s="1"/>
  <c r="A48" i="62" s="1"/>
  <c r="A49" i="62" s="1"/>
  <c r="A50" i="62" s="1"/>
  <c r="A51" i="62" s="1"/>
  <c r="A52" i="62" s="1"/>
  <c r="A53" i="62" s="1"/>
  <c r="A54" i="62" s="1"/>
  <c r="A55" i="62" s="1"/>
  <c r="A56" i="62" s="1"/>
  <c r="A57" i="62" s="1"/>
  <c r="A58" i="62" s="1"/>
  <c r="A59" i="62" s="1"/>
  <c r="A60" i="62" s="1"/>
  <c r="I44" i="62"/>
  <c r="H44" i="62"/>
  <c r="G44" i="62"/>
  <c r="I27" i="62"/>
  <c r="G27" i="62"/>
  <c r="A29" i="62"/>
  <c r="A30" i="62" s="1"/>
  <c r="A31" i="62" s="1"/>
  <c r="A32" i="62" s="1"/>
  <c r="A33" i="62" s="1"/>
  <c r="A34" i="62" s="1"/>
  <c r="A35" i="62" s="1"/>
  <c r="A36" i="62" s="1"/>
  <c r="A37" i="62" s="1"/>
  <c r="A38" i="62" s="1"/>
  <c r="A39" i="62" s="1"/>
  <c r="A40" i="62" s="1"/>
  <c r="A41" i="62" s="1"/>
  <c r="A42" i="62" s="1"/>
  <c r="A43" i="62" s="1"/>
  <c r="G11" i="62"/>
  <c r="H11" i="62"/>
  <c r="I11" i="62"/>
  <c r="H10" i="62" l="1"/>
  <c r="G10" i="62"/>
  <c r="I10" i="62"/>
  <c r="F10" i="62" l="1"/>
  <c r="I118" i="62" l="1"/>
  <c r="H118" i="62"/>
  <c r="G118" i="62"/>
  <c r="H116" i="62"/>
  <c r="I116" i="62"/>
  <c r="G116" i="62"/>
  <c r="F118" i="62" l="1"/>
  <c r="F116" i="62"/>
  <c r="I115" i="62"/>
  <c r="I114" i="62" s="1"/>
  <c r="I9" i="62" s="1"/>
  <c r="H115" i="62"/>
  <c r="H114" i="62" s="1"/>
  <c r="H9" i="62" s="1"/>
  <c r="G115" i="62"/>
  <c r="G114" i="62" s="1"/>
  <c r="G9" i="62" s="1"/>
  <c r="F9" i="62" l="1"/>
  <c r="F114" i="62"/>
  <c r="F115" i="62"/>
  <c r="F76" i="62" l="1"/>
  <c r="F61" i="62"/>
  <c r="F44" i="62"/>
  <c r="F27" i="62"/>
  <c r="F11" i="62"/>
  <c r="O114" i="62" l="1"/>
  <c r="O10" i="62"/>
  <c r="O9" i="62" l="1"/>
</calcChain>
</file>

<file path=xl/sharedStrings.xml><?xml version="1.0" encoding="utf-8"?>
<sst xmlns="http://schemas.openxmlformats.org/spreadsheetml/2006/main" count="152" uniqueCount="150">
  <si>
    <t>№ п/п</t>
  </si>
  <si>
    <t>Наименование подпрограммы,  основного мероприятия, мероприятия</t>
  </si>
  <si>
    <t>1.</t>
  </si>
  <si>
    <t>1.1.</t>
  </si>
  <si>
    <t>1.2.</t>
  </si>
  <si>
    <t>Исполнитель мероприятия (структурное подразделение администрации г.о.г. Воронеж, иной главный распорядитель средств бюджета г.о.г. Воронеж), Ф.И.О., должность исполнителя)</t>
  </si>
  <si>
    <t>Советский район</t>
  </si>
  <si>
    <t>Ленинский район</t>
  </si>
  <si>
    <t>Железнодорожный район</t>
  </si>
  <si>
    <t>Левобережный район</t>
  </si>
  <si>
    <t>Центральный район</t>
  </si>
  <si>
    <t xml:space="preserve">Ожидаемый непосредственный результат (краткое описание) от реализации подпрограммы, основного мероприятия, мероприятия в текущем  финансовом году </t>
  </si>
  <si>
    <t>Было на 20.01.2016</t>
  </si>
  <si>
    <t>Н.В. Жуков</t>
  </si>
  <si>
    <t>Коминтерновский район</t>
  </si>
  <si>
    <t xml:space="preserve"> Управа Железнодорожного района (Беляев Л.И. - руководитель управы) </t>
  </si>
  <si>
    <t xml:space="preserve">Управа Коминтерновского района (Медведев А.В. - руководитель управы)  </t>
  </si>
  <si>
    <t xml:space="preserve">Управа Левобережного района (Бавыкин Ю.Н. - руководитель управы) </t>
  </si>
  <si>
    <t xml:space="preserve">Управа Ленинского района (Корчевников С.В. - руководитель управы) </t>
  </si>
  <si>
    <t>ул. Челюскинцев, д. 86</t>
  </si>
  <si>
    <t>ул. Героев Стратосферы, д. 13</t>
  </si>
  <si>
    <t xml:space="preserve">Управление жилищно-коммунального хозяйства (Петрин С.А. - руководитель управления) </t>
  </si>
  <si>
    <t xml:space="preserve">КБК (в соответствии с решением Воронежской городской Думы о бюджете городского округа город Воронеж)
</t>
  </si>
  <si>
    <t>Всего</t>
  </si>
  <si>
    <t>в том числе по источникам:</t>
  </si>
  <si>
    <t>федеральный бюджет</t>
  </si>
  <si>
    <t>областной бюджет</t>
  </si>
  <si>
    <t>бюджет городского округа город Воронеж</t>
  </si>
  <si>
    <t>Управа Советского района (Аристов И.П. - руководитель управы)</t>
  </si>
  <si>
    <t>Благоустройство 15 дворовых территорий.</t>
  </si>
  <si>
    <t>Е.В. Горюшкина</t>
  </si>
  <si>
    <r>
      <t xml:space="preserve">План реализации муниципальной программы городского округа город Воронеж
"Формирование современной городской среды на территории городского округа город Воронеж" </t>
    </r>
    <r>
      <rPr>
        <b/>
        <u/>
        <sz val="14"/>
        <color indexed="8"/>
        <rFont val="Times New Roman"/>
        <family val="1"/>
        <charset val="204"/>
      </rPr>
      <t>на 2018 год</t>
    </r>
  </si>
  <si>
    <t>Муниципальная программа городского округа город Воронеж "Формирование современной городской среды на территории городского округа город Воронеж"</t>
  </si>
  <si>
    <t xml:space="preserve">Благоустройство 97 дворовых территорий (ремонт проезжей части, ремонт и устройство тротуаров, устройство парковочных карманов, установка скамеек, урн, детского игрового и спортивного оборудования, установка ограждения, полсадка кустарников).  </t>
  </si>
  <si>
    <t>ул. Богдана Хмельницкого, д. 51</t>
  </si>
  <si>
    <t>ул. 25 Января, д. 40</t>
  </si>
  <si>
    <t>ул. Переверткина, д. 13</t>
  </si>
  <si>
    <t>ул. Переверткина, д. 8</t>
  </si>
  <si>
    <t>ул. 25 Января, д. 26</t>
  </si>
  <si>
    <t>ул. Остужева, д. 34</t>
  </si>
  <si>
    <t>ул. Минская, д. 7а</t>
  </si>
  <si>
    <t>Ленинский пр-кт, д. 154</t>
  </si>
  <si>
    <t>ул. Конституции, д. 139</t>
  </si>
  <si>
    <t>Ленинский пр-кт, д. 138</t>
  </si>
  <si>
    <t>ул. Артамонова, д. 2а</t>
  </si>
  <si>
    <t>ул. Сосновая, д. 24а</t>
  </si>
  <si>
    <t>ул. Артамонова, д. 12</t>
  </si>
  <si>
    <t>ул. Артамонова, д. 12а</t>
  </si>
  <si>
    <t>ул. 25 Января, д. 30</t>
  </si>
  <si>
    <t>ул. Беговая, д. 8/2, 8/3</t>
  </si>
  <si>
    <t>ул. Хользунова, д. 29</t>
  </si>
  <si>
    <t>ул. Машиностроителей, д. 47</t>
  </si>
  <si>
    <t>ул. Варейкиса, д. 55</t>
  </si>
  <si>
    <t>ул. Электросигнальная, д. 2</t>
  </si>
  <si>
    <t>ул. Ватутина, д. 16</t>
  </si>
  <si>
    <t>ул. Беговая, д. 138, 140</t>
  </si>
  <si>
    <t>ул. Варейкиса, д. 68</t>
  </si>
  <si>
    <t>ул. Генерала Лизюкова, д. 46</t>
  </si>
  <si>
    <t>ул. Владимира Невского, д. 27</t>
  </si>
  <si>
    <t>пр-кт Труда, д. 3</t>
  </si>
  <si>
    <t>ул. Владимира Невского, д. 65, 65А</t>
  </si>
  <si>
    <t>ул. 60 лет ВЛКСМ, д. 11, 13, 15</t>
  </si>
  <si>
    <t>ул. Шишкова, д. 57</t>
  </si>
  <si>
    <t>ул. Генерала Лизюкова, д. 105</t>
  </si>
  <si>
    <t>ул. Маршала Жукова, д. 16</t>
  </si>
  <si>
    <t>Благоустройство 16 дворовых территорий.</t>
  </si>
  <si>
    <t>Спортивная Набережная, д. 3</t>
  </si>
  <si>
    <t>Ленинский пр-кт, д. 101/1</t>
  </si>
  <si>
    <t>Ленинский пр-кт, д. 10</t>
  </si>
  <si>
    <t>Ленинский пр-кт, д. 9/4</t>
  </si>
  <si>
    <t>пер. Ольховый, д. 9</t>
  </si>
  <si>
    <t>ул. Туполева, д. 7</t>
  </si>
  <si>
    <t>ул. Новосибирская, д. 26</t>
  </si>
  <si>
    <t>ул. Туполева, д. 11а</t>
  </si>
  <si>
    <t>ул. Баррикадная, д. 7а</t>
  </si>
  <si>
    <t>ул. Циолковского, д. 29, 31</t>
  </si>
  <si>
    <t>Ленинский пр-кт, д. 74</t>
  </si>
  <si>
    <t>Ленинский пр-кт, д. 105/1, 105/2</t>
  </si>
  <si>
    <t>ул. Ильича, д. 65</t>
  </si>
  <si>
    <t>ул. Ленинградская, д. 140</t>
  </si>
  <si>
    <t>ул. Туполева, д. 3, 3а, 3б, 3в</t>
  </si>
  <si>
    <t>ул. Броневая, д. 3а</t>
  </si>
  <si>
    <t>ул. Войкова, д. 19</t>
  </si>
  <si>
    <t>ул. Кольцовская, д. 37/2</t>
  </si>
  <si>
    <t>ул.Пограничная, д. 1, ул. Кропоткина, д. 1, ул. 40 лет Октября, д. 2</t>
  </si>
  <si>
    <t>ул. 121 Стрелковой дивизии, д. 52, 54</t>
  </si>
  <si>
    <t>ул. Моисеева, д. 45</t>
  </si>
  <si>
    <t>ул. Чапаева, д. 122,124</t>
  </si>
  <si>
    <t>ул. Чапаева, д. 130а</t>
  </si>
  <si>
    <t>ул. Чапаева, д. 114</t>
  </si>
  <si>
    <t>ул. Революции 1905года, д. 23, ул. Бакунина, д. 6</t>
  </si>
  <si>
    <t>ул. Чапаева, д. 126</t>
  </si>
  <si>
    <t>ул. 20 лет Октября,д. 61, 65, ул. Челюскинцев, д. 80</t>
  </si>
  <si>
    <t>ул. Куколкина, д. 29</t>
  </si>
  <si>
    <t>Благоустройство 14 дворовых территорий.</t>
  </si>
  <si>
    <t>ул. Жигулевская, д. 28а, 30</t>
  </si>
  <si>
    <t>ул. Домостроителей, д. 14</t>
  </si>
  <si>
    <t>Бульвар Пионеров, д. 26</t>
  </si>
  <si>
    <t>ул. Ворошилова, д. 26</t>
  </si>
  <si>
    <t>пер. Земнухова, д. 18а</t>
  </si>
  <si>
    <t>пер. Земнухова, д. 20а</t>
  </si>
  <si>
    <t>ул. Героев Сибиряков, д. 37</t>
  </si>
  <si>
    <t>ул. Ворошилова, д. 30</t>
  </si>
  <si>
    <t>ул. Героев Сибиряков, д. 10</t>
  </si>
  <si>
    <t>ул. Шендрикова, д. 9</t>
  </si>
  <si>
    <t>ул. Ворошилова, д. 44</t>
  </si>
  <si>
    <t>ул. 232 Стрелковой Дивизии, д. 6</t>
  </si>
  <si>
    <t>пер. Архипова, д. 9а</t>
  </si>
  <si>
    <t>Бульвар Пионеров, д. 5</t>
  </si>
  <si>
    <t>ул. Героев Сибиряков, д. 41а</t>
  </si>
  <si>
    <t>ул. Депутатская, д. 4, 6</t>
  </si>
  <si>
    <t>ул. Южно-Моравская, д. 24</t>
  </si>
  <si>
    <t>ул. Писателя Маршака, д. 13</t>
  </si>
  <si>
    <t>ул. Героев Сибиряков, д. 12</t>
  </si>
  <si>
    <t>ул. Путиловская, д. 13</t>
  </si>
  <si>
    <t>ул. Домостроителей, д. 75</t>
  </si>
  <si>
    <t>ул. Южно-Моравская, д. 52</t>
  </si>
  <si>
    <t>Благоустройство 22 дворовых территорий.</t>
  </si>
  <si>
    <t>ул. Алексеевского, д. 24, ул. Карла Маркса, д. 66</t>
  </si>
  <si>
    <t>ул. Большая Манежная, д. 14</t>
  </si>
  <si>
    <t>ул. Кардашова, д. 1</t>
  </si>
  <si>
    <t>ул. Карла Маркса, д. 31</t>
  </si>
  <si>
    <t>ул. Кольцовская, д. 5</t>
  </si>
  <si>
    <t>ул. Мира, д. 1</t>
  </si>
  <si>
    <t>ул. Плехановская, д. 18</t>
  </si>
  <si>
    <t>ул. Ломоносова, д. 115</t>
  </si>
  <si>
    <t>ул. 20-летия ВЛКСМ, д. 37</t>
  </si>
  <si>
    <t>ул. Средне-Московская, д. 67</t>
  </si>
  <si>
    <t>ул. Степана Разина, д. 47</t>
  </si>
  <si>
    <t>ул. Фридриха Энгельса, д. 14, 14а, 16, ул. Чайковского, д. 3</t>
  </si>
  <si>
    <t>ул. Ломоносова, д. 114/6</t>
  </si>
  <si>
    <t>ул. Студенческая, д. 20</t>
  </si>
  <si>
    <t>Управа Центрального  района (Попов А.А. - руководитель управы)</t>
  </si>
  <si>
    <t xml:space="preserve">Основное мероприятие 2 «Благоустройство общественных территорий»
</t>
  </si>
  <si>
    <t xml:space="preserve">Основное мероприятие 1 Благоустройство дворовых территорий многоквартирных домов </t>
  </si>
  <si>
    <t xml:space="preserve">Управление строительной политики (Пешков В.А. - руководитель управления) </t>
  </si>
  <si>
    <t>пешеходная зона по ул. Димитрова от ул. Обручева до Ленинского проспекта</t>
  </si>
  <si>
    <t>МБУДО СДЮСШОР №12 ул. Херсонская, 27</t>
  </si>
  <si>
    <t xml:space="preserve">площадь Советская </t>
  </si>
  <si>
    <t>территория, прилегающая к музею Великой Отечественной войны «Арсенал» (ул. Степана Разина, 43)</t>
  </si>
  <si>
    <t>парк культуры и отдыха «Орленок» (ул. Чайковского, 6)</t>
  </si>
  <si>
    <t>Благоустройство 5 общеставенных территорий города</t>
  </si>
  <si>
    <t>Уточнённые плановые бюджетные ассигнования на 2018 год, тыс. руб.</t>
  </si>
  <si>
    <t>933 0503 40001L5550 200</t>
  </si>
  <si>
    <t xml:space="preserve">928 0503 40001L5550 200
</t>
  </si>
  <si>
    <t xml:space="preserve">929 0503 40001L5550 200
</t>
  </si>
  <si>
    <t xml:space="preserve">930 0503 40001L5550 200
</t>
  </si>
  <si>
    <t xml:space="preserve">931 0503 40001L5550 200
</t>
  </si>
  <si>
    <t>932 0503 40001L5550 200</t>
  </si>
  <si>
    <t>УТВЕРЖДАЮ
Руководитель управления ЖКХ
«01» апреля 2018 г.
______________ С.А. Петрин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</si>
</sst>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00"/>
    <numFmt numFmtId="166" formatCode="0.000"/>
  </numFmts>
  <fonts count="26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name val="Arial Cyr"/>
      <charset val="204"/>
    </font>
    <font>
      <b/>
      <sz val="12"/>
      <color theme="1"/>
      <name val="Times New Roman"/>
      <family val="1"/>
      <charset val="204"/>
    </font>
    <font>
      <i/>
      <sz val="10"/>
      <name val="Arial Cyr"/>
      <charset val="204"/>
    </font>
    <font>
      <i/>
      <sz val="10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Arial Cyr"/>
      <charset val="204"/>
    </font>
    <font>
      <sz val="12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164" fontId="5" fillId="0" borderId="0" applyFont="0" applyFill="0" applyBorder="0" applyAlignment="0" applyProtection="0"/>
    <xf numFmtId="0" fontId="23" fillId="0" borderId="0"/>
  </cellStyleXfs>
  <cellXfs count="134">
    <xf numFmtId="0" fontId="0" fillId="0" borderId="0" xfId="0"/>
    <xf numFmtId="0" fontId="1" fillId="0" borderId="0" xfId="0" applyFont="1"/>
    <xf numFmtId="0" fontId="0" fillId="0" borderId="0" xfId="0" applyFont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1" fillId="2" borderId="0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0" fillId="0" borderId="0" xfId="0" applyFont="1" applyAlignment="1">
      <alignment vertical="center"/>
    </xf>
    <xf numFmtId="165" fontId="0" fillId="0" borderId="0" xfId="0" applyNumberFormat="1" applyFont="1" applyAlignment="1">
      <alignment vertical="center"/>
    </xf>
    <xf numFmtId="165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65" fontId="0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Fill="1" applyAlignment="1">
      <alignment vertical="center"/>
    </xf>
    <xf numFmtId="0" fontId="14" fillId="0" borderId="0" xfId="0" applyFont="1"/>
    <xf numFmtId="49" fontId="6" fillId="3" borderId="1" xfId="0" applyNumberFormat="1" applyFont="1" applyFill="1" applyBorder="1" applyAlignment="1">
      <alignment horizontal="left" vertical="center" wrapText="1"/>
    </xf>
    <xf numFmtId="4" fontId="10" fillId="0" borderId="0" xfId="0" applyNumberFormat="1" applyFont="1" applyAlignment="1">
      <alignment horizontal="center" vertical="center"/>
    </xf>
    <xf numFmtId="4" fontId="14" fillId="0" borderId="0" xfId="0" applyNumberFormat="1" applyFont="1" applyAlignment="1">
      <alignment vertical="center"/>
    </xf>
    <xf numFmtId="0" fontId="16" fillId="0" borderId="0" xfId="0" applyFont="1" applyFill="1"/>
    <xf numFmtId="0" fontId="17" fillId="0" borderId="0" xfId="0" applyFont="1" applyFill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20" fillId="0" borderId="3" xfId="0" applyNumberFormat="1" applyFont="1" applyFill="1" applyBorder="1" applyAlignment="1">
      <alignment horizontal="center" vertical="center" wrapText="1"/>
    </xf>
    <xf numFmtId="4" fontId="22" fillId="0" borderId="0" xfId="0" applyNumberFormat="1" applyFont="1" applyAlignment="1">
      <alignment horizontal="center" vertical="center"/>
    </xf>
    <xf numFmtId="0" fontId="16" fillId="0" borderId="0" xfId="0" applyFont="1"/>
    <xf numFmtId="4" fontId="12" fillId="4" borderId="4" xfId="0" applyNumberFormat="1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4" fontId="22" fillId="3" borderId="0" xfId="0" applyNumberFormat="1" applyFont="1" applyFill="1" applyAlignment="1">
      <alignment horizontal="center" vertical="center"/>
    </xf>
    <xf numFmtId="4" fontId="10" fillId="5" borderId="0" xfId="0" applyNumberFormat="1" applyFont="1" applyFill="1" applyAlignment="1">
      <alignment horizontal="center" vertical="center"/>
    </xf>
    <xf numFmtId="0" fontId="0" fillId="5" borderId="0" xfId="0" applyFill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/>
    <xf numFmtId="0" fontId="1" fillId="0" borderId="0" xfId="0" applyFont="1" applyAlignment="1">
      <alignment horizontal="left"/>
    </xf>
    <xf numFmtId="0" fontId="6" fillId="6" borderId="1" xfId="0" applyFont="1" applyFill="1" applyBorder="1" applyAlignment="1">
      <alignment horizontal="center" vertical="center"/>
    </xf>
    <xf numFmtId="49" fontId="6" fillId="6" borderId="1" xfId="0" applyNumberFormat="1" applyFont="1" applyFill="1" applyBorder="1" applyAlignment="1">
      <alignment horizontal="left" vertical="center" wrapText="1"/>
    </xf>
    <xf numFmtId="49" fontId="6" fillId="6" borderId="1" xfId="0" applyNumberFormat="1" applyFont="1" applyFill="1" applyBorder="1" applyAlignment="1">
      <alignment horizontal="center" vertical="center" wrapText="1"/>
    </xf>
    <xf numFmtId="4" fontId="12" fillId="0" borderId="4" xfId="0" applyNumberFormat="1" applyFont="1" applyFill="1" applyBorder="1" applyAlignment="1">
      <alignment horizontal="center" vertical="top"/>
    </xf>
    <xf numFmtId="4" fontId="12" fillId="3" borderId="4" xfId="0" applyNumberFormat="1" applyFont="1" applyFill="1" applyBorder="1" applyAlignment="1">
      <alignment horizontal="center" vertical="top"/>
    </xf>
    <xf numFmtId="0" fontId="16" fillId="3" borderId="0" xfId="0" applyFont="1" applyFill="1"/>
    <xf numFmtId="0" fontId="1" fillId="3" borderId="1" xfId="0" applyFont="1" applyFill="1" applyBorder="1" applyAlignment="1">
      <alignment horizontal="left" vertical="center"/>
    </xf>
    <xf numFmtId="49" fontId="6" fillId="3" borderId="5" xfId="0" applyNumberFormat="1" applyFont="1" applyFill="1" applyBorder="1" applyAlignment="1">
      <alignment horizontal="left" vertical="center" wrapText="1"/>
    </xf>
    <xf numFmtId="4" fontId="21" fillId="0" borderId="4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4" fontId="10" fillId="3" borderId="0" xfId="0" applyNumberFormat="1" applyFont="1" applyFill="1" applyAlignment="1">
      <alignment horizontal="center" vertical="center"/>
    </xf>
    <xf numFmtId="0" fontId="0" fillId="3" borderId="0" xfId="0" applyFill="1"/>
    <xf numFmtId="0" fontId="1" fillId="7" borderId="1" xfId="0" applyFont="1" applyFill="1" applyBorder="1" applyAlignment="1">
      <alignment horizontal="center" vertical="center"/>
    </xf>
    <xf numFmtId="4" fontId="10" fillId="7" borderId="0" xfId="0" applyNumberFormat="1" applyFont="1" applyFill="1" applyAlignment="1">
      <alignment horizontal="center" vertical="center"/>
    </xf>
    <xf numFmtId="165" fontId="0" fillId="7" borderId="0" xfId="0" applyNumberFormat="1" applyFont="1" applyFill="1" applyAlignment="1">
      <alignment vertical="center"/>
    </xf>
    <xf numFmtId="4" fontId="19" fillId="7" borderId="1" xfId="0" applyNumberFormat="1" applyFont="1" applyFill="1" applyBorder="1" applyAlignment="1">
      <alignment horizontal="center" vertical="center"/>
    </xf>
    <xf numFmtId="165" fontId="0" fillId="7" borderId="0" xfId="0" applyNumberFormat="1" applyFill="1" applyAlignment="1">
      <alignment vertical="center"/>
    </xf>
    <xf numFmtId="0" fontId="0" fillId="7" borderId="0" xfId="0" applyFill="1"/>
    <xf numFmtId="0" fontId="1" fillId="7" borderId="1" xfId="0" applyFont="1" applyFill="1" applyBorder="1" applyAlignment="1">
      <alignment horizontal="center" vertical="center" wrapText="1"/>
    </xf>
    <xf numFmtId="49" fontId="12" fillId="7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14" fillId="0" borderId="0" xfId="0" applyNumberFormat="1" applyFont="1"/>
    <xf numFmtId="0" fontId="1" fillId="3" borderId="0" xfId="0" applyFont="1" applyFill="1" applyAlignment="1">
      <alignment horizontal="left" wrapText="1"/>
    </xf>
    <xf numFmtId="0" fontId="1" fillId="3" borderId="0" xfId="0" applyFont="1" applyFill="1" applyBorder="1" applyAlignment="1">
      <alignment horizontal="left" wrapText="1"/>
    </xf>
    <xf numFmtId="0" fontId="0" fillId="3" borderId="0" xfId="0" applyFill="1" applyBorder="1" applyAlignment="1">
      <alignment horizontal="left" wrapText="1"/>
    </xf>
    <xf numFmtId="2" fontId="11" fillId="6" borderId="1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wrapText="1"/>
    </xf>
    <xf numFmtId="0" fontId="4" fillId="0" borderId="0" xfId="0" applyFont="1" applyAlignment="1">
      <alignment vertical="center" wrapText="1"/>
    </xf>
    <xf numFmtId="0" fontId="1" fillId="3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top" wrapText="1"/>
    </xf>
    <xf numFmtId="0" fontId="24" fillId="3" borderId="0" xfId="0" applyFont="1" applyFill="1" applyBorder="1" applyAlignment="1">
      <alignment horizontal="left" wrapText="1"/>
    </xf>
    <xf numFmtId="0" fontId="24" fillId="0" borderId="0" xfId="0" applyFont="1"/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left" vertical="center" wrapText="1"/>
    </xf>
    <xf numFmtId="49" fontId="6" fillId="7" borderId="1" xfId="0" applyNumberFormat="1" applyFont="1" applyFill="1" applyBorder="1" applyAlignment="1">
      <alignment horizontal="left" vertical="center" wrapText="1"/>
    </xf>
    <xf numFmtId="2" fontId="1" fillId="7" borderId="1" xfId="0" applyNumberFormat="1" applyFont="1" applyFill="1" applyBorder="1" applyAlignment="1">
      <alignment horizontal="center" vertical="center" wrapText="1"/>
    </xf>
    <xf numFmtId="4" fontId="12" fillId="7" borderId="1" xfId="0" applyNumberFormat="1" applyFont="1" applyFill="1" applyBorder="1" applyAlignment="1">
      <alignment horizontal="center" vertical="center" wrapText="1"/>
    </xf>
    <xf numFmtId="165" fontId="14" fillId="7" borderId="0" xfId="0" applyNumberFormat="1" applyFont="1" applyFill="1" applyAlignment="1">
      <alignment vertical="center"/>
    </xf>
    <xf numFmtId="0" fontId="0" fillId="7" borderId="0" xfId="0" applyFont="1" applyFill="1" applyAlignment="1">
      <alignment vertical="center"/>
    </xf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horizontal="left" vertical="center" wrapText="1"/>
    </xf>
    <xf numFmtId="49" fontId="25" fillId="7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0" xfId="0" applyFont="1" applyFill="1"/>
    <xf numFmtId="0" fontId="3" fillId="3" borderId="0" xfId="0" applyFont="1" applyFill="1" applyAlignment="1">
      <alignment horizontal="center"/>
    </xf>
    <xf numFmtId="0" fontId="1" fillId="0" borderId="0" xfId="0" applyFont="1" applyBorder="1"/>
    <xf numFmtId="49" fontId="1" fillId="7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center" wrapText="1"/>
    </xf>
    <xf numFmtId="0" fontId="9" fillId="0" borderId="0" xfId="0" applyFont="1" applyFill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4" fontId="12" fillId="0" borderId="3" xfId="0" applyNumberFormat="1" applyFont="1" applyFill="1" applyBorder="1" applyAlignment="1">
      <alignment horizontal="center" vertical="top"/>
    </xf>
    <xf numFmtId="4" fontId="12" fillId="0" borderId="4" xfId="0" applyNumberFormat="1" applyFont="1" applyFill="1" applyBorder="1" applyAlignment="1">
      <alignment horizontal="center" vertical="top"/>
    </xf>
    <xf numFmtId="166" fontId="1" fillId="3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166" fontId="1" fillId="3" borderId="1" xfId="0" applyNumberFormat="1" applyFont="1" applyFill="1" applyBorder="1" applyAlignment="1">
      <alignment horizontal="center" vertical="center"/>
    </xf>
    <xf numFmtId="166" fontId="1" fillId="3" borderId="3" xfId="0" applyNumberFormat="1" applyFont="1" applyFill="1" applyBorder="1" applyAlignment="1">
      <alignment horizontal="center" vertical="center"/>
    </xf>
    <xf numFmtId="166" fontId="1" fillId="3" borderId="4" xfId="0" applyNumberFormat="1" applyFont="1" applyFill="1" applyBorder="1" applyAlignment="1">
      <alignment horizontal="center" vertical="center"/>
    </xf>
    <xf numFmtId="166" fontId="1" fillId="3" borderId="2" xfId="0" applyNumberFormat="1" applyFont="1" applyFill="1" applyBorder="1" applyAlignment="1">
      <alignment horizontal="center" vertical="center"/>
    </xf>
    <xf numFmtId="166" fontId="1" fillId="0" borderId="3" xfId="0" applyNumberFormat="1" applyFont="1" applyBorder="1" applyAlignment="1">
      <alignment horizontal="center" vertical="center" wrapText="1"/>
    </xf>
    <xf numFmtId="166" fontId="1" fillId="0" borderId="4" xfId="0" applyNumberFormat="1" applyFont="1" applyBorder="1" applyAlignment="1">
      <alignment horizontal="center" vertical="center" wrapText="1"/>
    </xf>
    <xf numFmtId="166" fontId="1" fillId="0" borderId="2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49" fontId="1" fillId="3" borderId="4" xfId="0" applyNumberFormat="1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166" fontId="1" fillId="3" borderId="3" xfId="0" applyNumberFormat="1" applyFont="1" applyFill="1" applyBorder="1" applyAlignment="1">
      <alignment horizontal="center" vertical="center" wrapText="1"/>
    </xf>
    <xf numFmtId="166" fontId="1" fillId="3" borderId="4" xfId="0" applyNumberFormat="1" applyFont="1" applyFill="1" applyBorder="1" applyAlignment="1">
      <alignment horizontal="center" vertical="center" wrapText="1"/>
    </xf>
    <xf numFmtId="166" fontId="1" fillId="3" borderId="2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2" fontId="1" fillId="3" borderId="3" xfId="0" applyNumberFormat="1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3"/>
    <cellStyle name="Финансовый 2" xfId="2"/>
  </cellStyles>
  <dxfs count="0"/>
  <tableStyles count="0" defaultTableStyle="TableStyleMedium2" defaultPivotStyle="PivotStyleLight16"/>
  <colors>
    <mruColors>
      <color rgb="FFD9B5D2"/>
      <color rgb="FFFAD2FA"/>
      <color rgb="FFE6F6E2"/>
      <color rgb="FFECE3ED"/>
      <color rgb="FFFEEFE2"/>
      <color rgb="FFFF99CC"/>
      <color rgb="FFFFFF66"/>
      <color rgb="FFE6FADE"/>
      <color rgb="FFE2F2F6"/>
      <color rgb="FFFFFF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86;&#1084;&#1092;&#1086;&#1088;&#1090;&#1085;&#1072;&#1103;%20&#1089;&#1088;&#1077;&#1076;&#1072;%202018-2022/&#1055;&#1088;&#1086;&#1075;&#1088;&#1072;&#1084;&#1084;&#1072;%202018-2022/&#1051;&#1080;&#1084;&#1080;&#1090;&#1099;%20&#1087;&#1086;%20&#1088;&#1072;&#1081;&#1086;&#1085;&#1072;&#1084;%20&#1085;&#1072;%202018%20&#1075;&#1086;&#1076;%20&#1086;&#1082;&#1086;&#1085;&#1095;&#1072;&#1090;&#1077;&#1083;&#1100;&#1085;&#1072;&#1103;%2029.01.2018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1;&#1051;&#1040;&#1043;&#1054;&#1059;&#1057;&#1058;&#1056;&#1054;&#1049;&#1057;&#1058;&#1042;&#1054;/&#1043;&#1086;&#1088;&#1086;&#1076;&#1089;&#1082;&#1072;&#1103;%20&#1057;&#1056;&#1045;&#1044;&#1040;/2018-2022/&#1052;&#1091;&#1085;&#1080;&#1094;&#1080;&#1087;&#1072;&#1083;&#1100;&#1085;&#1072;&#1103;%20&#1087;&#1088;&#1086;&#1075;&#1088;&#1072;&#1084;&#1084;&#1072;/&#1050;&#1086;&#1088;&#1088;&#1077;&#1082;&#1090;&#1080;&#1088;&#1086;&#1074;&#1082;&#1072;%20720/&#1050;&#1086;&#1088;&#1088;&#1077;&#1082;&#1090;&#1080;&#1088;&#1086;&#1074;&#1082;&#1072;%20&#1092;&#1086;&#1088;&#1084;&#1091;&#1083;&#109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миты на 2018 от 29.01.18  (2)"/>
    </sheetNames>
    <sheetDataSet>
      <sheetData sheetId="0">
        <row r="5">
          <cell r="C5">
            <v>30450499</v>
          </cell>
          <cell r="D5">
            <v>5373617</v>
          </cell>
          <cell r="E5">
            <v>358</v>
          </cell>
        </row>
        <row r="6">
          <cell r="C6">
            <v>45571126</v>
          </cell>
          <cell r="D6">
            <v>8041964</v>
          </cell>
          <cell r="E6">
            <v>537</v>
          </cell>
        </row>
        <row r="7">
          <cell r="C7">
            <v>35946855</v>
          </cell>
          <cell r="D7">
            <v>6343563</v>
          </cell>
          <cell r="E7">
            <v>423</v>
          </cell>
        </row>
        <row r="8">
          <cell r="C8">
            <v>30553960</v>
          </cell>
          <cell r="D8">
            <v>5391875</v>
          </cell>
          <cell r="E8">
            <v>359</v>
          </cell>
        </row>
        <row r="9">
          <cell r="C9">
            <v>34955850</v>
          </cell>
          <cell r="D9">
            <v>6168679</v>
          </cell>
          <cell r="E9">
            <v>411</v>
          </cell>
        </row>
        <row r="10">
          <cell r="C10">
            <v>30771710</v>
          </cell>
          <cell r="D10">
            <v>5430302</v>
          </cell>
          <cell r="E10">
            <v>362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1"/>
      <sheetName val="Приложение 2"/>
      <sheetName val="Приложение 3 "/>
      <sheetName val="Приложение 4 "/>
      <sheetName val="Приложение 5"/>
      <sheetName val="Приложение 6"/>
      <sheetName val="Приложение 7"/>
      <sheetName val="Приложение 8"/>
      <sheetName val="общественные территории"/>
      <sheetName val="данные террит.и ХВС"/>
      <sheetName val="данные дворы"/>
      <sheetName val="виды работ двор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0">
          <cell r="AM10">
            <v>28899694</v>
          </cell>
          <cell r="AN10">
            <v>5099966</v>
          </cell>
          <cell r="AO10">
            <v>3500340</v>
          </cell>
        </row>
        <row r="34">
          <cell r="AO34">
            <v>2116200</v>
          </cell>
        </row>
        <row r="64">
          <cell r="AM64">
            <v>43349541</v>
          </cell>
          <cell r="AN64">
            <v>69449949</v>
          </cell>
          <cell r="AO64">
            <v>510</v>
          </cell>
        </row>
        <row r="65">
          <cell r="AN65">
            <v>25000000</v>
          </cell>
        </row>
        <row r="66">
          <cell r="AM66">
            <v>1699982</v>
          </cell>
          <cell r="AN66">
            <v>299998</v>
          </cell>
          <cell r="AO66">
            <v>20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autoPageBreaks="0" fitToPage="1"/>
  </sheetPr>
  <dimension ref="A1:Q123"/>
  <sheetViews>
    <sheetView tabSelected="1" view="pageBreakPreview" zoomScale="60" zoomScaleNormal="60" zoomScalePageLayoutView="50" workbookViewId="0">
      <selection activeCell="H2" sqref="H2:I2"/>
    </sheetView>
  </sheetViews>
  <sheetFormatPr defaultRowHeight="15" x14ac:dyDescent="0.2"/>
  <cols>
    <col min="1" max="1" width="9.85546875" style="2" customWidth="1"/>
    <col min="2" max="2" width="48.140625" style="71" customWidth="1"/>
    <col min="3" max="3" width="23.7109375" style="2" customWidth="1"/>
    <col min="4" max="4" width="52.42578125" style="2" customWidth="1"/>
    <col min="5" max="5" width="30.28515625" style="50" customWidth="1"/>
    <col min="6" max="9" width="25.85546875" customWidth="1"/>
    <col min="10" max="10" width="13.85546875" style="17" hidden="1" customWidth="1"/>
    <col min="11" max="11" width="9.85546875" style="17" hidden="1" customWidth="1"/>
    <col min="12" max="12" width="12.7109375" style="17" hidden="1" customWidth="1"/>
    <col min="13" max="14" width="9.85546875" style="17" hidden="1" customWidth="1"/>
    <col min="15" max="15" width="13.5703125" style="19" hidden="1" customWidth="1"/>
    <col min="16" max="16" width="13.85546875" style="10" customWidth="1"/>
    <col min="17" max="17" width="26.42578125" style="11" customWidth="1"/>
    <col min="18" max="18" width="10.7109375" customWidth="1"/>
    <col min="19" max="19" width="11.42578125" customWidth="1"/>
  </cols>
  <sheetData>
    <row r="1" spans="1:17" ht="75" customHeight="1" x14ac:dyDescent="0.3">
      <c r="B1" s="66"/>
      <c r="C1" s="1"/>
      <c r="D1" s="1"/>
      <c r="E1" s="84"/>
      <c r="F1" s="1"/>
      <c r="G1" s="1"/>
      <c r="H1" s="91" t="s">
        <v>149</v>
      </c>
      <c r="I1" s="91"/>
    </row>
    <row r="2" spans="1:17" ht="12" customHeight="1" x14ac:dyDescent="0.3">
      <c r="B2" s="1"/>
      <c r="C2" s="1"/>
      <c r="D2" s="1"/>
      <c r="E2" s="84"/>
      <c r="F2" s="1"/>
      <c r="G2" s="1"/>
      <c r="H2" s="92"/>
      <c r="I2" s="92"/>
    </row>
    <row r="3" spans="1:17" s="2" customFormat="1" ht="38.25" customHeight="1" x14ac:dyDescent="0.2">
      <c r="A3" s="93" t="s">
        <v>31</v>
      </c>
      <c r="B3" s="93"/>
      <c r="C3" s="93"/>
      <c r="D3" s="93"/>
      <c r="E3" s="93"/>
      <c r="F3" s="93"/>
      <c r="G3" s="93"/>
      <c r="H3" s="93"/>
      <c r="I3" s="93"/>
      <c r="J3" s="17"/>
      <c r="K3" s="17"/>
      <c r="L3" s="17"/>
      <c r="M3" s="17"/>
      <c r="N3" s="17"/>
      <c r="O3" s="19"/>
      <c r="P3" s="9"/>
      <c r="Q3" s="8"/>
    </row>
    <row r="4" spans="1:17" ht="12.75" customHeight="1" x14ac:dyDescent="0.2">
      <c r="B4" s="67"/>
      <c r="C4" s="4"/>
      <c r="D4" s="3"/>
      <c r="E4" s="85"/>
      <c r="F4" s="3"/>
      <c r="G4" s="3"/>
      <c r="H4" s="3"/>
      <c r="I4" s="3"/>
      <c r="O4" s="20"/>
    </row>
    <row r="5" spans="1:17" s="7" customFormat="1" ht="30" customHeight="1" x14ac:dyDescent="0.2">
      <c r="A5" s="94" t="s">
        <v>0</v>
      </c>
      <c r="B5" s="97" t="s">
        <v>1</v>
      </c>
      <c r="C5" s="98" t="s">
        <v>5</v>
      </c>
      <c r="D5" s="98" t="s">
        <v>11</v>
      </c>
      <c r="E5" s="98" t="s">
        <v>22</v>
      </c>
      <c r="F5" s="99" t="s">
        <v>142</v>
      </c>
      <c r="G5" s="99"/>
      <c r="H5" s="99"/>
      <c r="I5" s="99"/>
      <c r="J5" s="17"/>
      <c r="K5" s="17"/>
      <c r="L5" s="17"/>
      <c r="M5" s="17"/>
      <c r="N5" s="17"/>
      <c r="O5" s="102" t="s">
        <v>12</v>
      </c>
      <c r="P5" s="12"/>
      <c r="Q5" s="13"/>
    </row>
    <row r="6" spans="1:17" s="2" customFormat="1" ht="15.75" customHeight="1" x14ac:dyDescent="0.2">
      <c r="A6" s="95"/>
      <c r="B6" s="97"/>
      <c r="C6" s="98"/>
      <c r="D6" s="98"/>
      <c r="E6" s="98"/>
      <c r="F6" s="100" t="s">
        <v>23</v>
      </c>
      <c r="G6" s="99" t="s">
        <v>24</v>
      </c>
      <c r="H6" s="99"/>
      <c r="I6" s="99"/>
      <c r="J6" s="17"/>
      <c r="K6" s="17"/>
      <c r="L6" s="17"/>
      <c r="M6" s="17"/>
      <c r="N6" s="17"/>
      <c r="O6" s="103"/>
      <c r="P6" s="9"/>
      <c r="Q6" s="8"/>
    </row>
    <row r="7" spans="1:17" s="7" customFormat="1" ht="174" customHeight="1" x14ac:dyDescent="0.2">
      <c r="A7" s="96"/>
      <c r="B7" s="97"/>
      <c r="C7" s="98"/>
      <c r="D7" s="98"/>
      <c r="E7" s="98"/>
      <c r="F7" s="101"/>
      <c r="G7" s="47" t="s">
        <v>25</v>
      </c>
      <c r="H7" s="47" t="s">
        <v>26</v>
      </c>
      <c r="I7" s="47" t="s">
        <v>27</v>
      </c>
      <c r="J7" s="17"/>
      <c r="K7" s="17"/>
      <c r="L7" s="17"/>
      <c r="M7" s="17"/>
      <c r="N7" s="17"/>
      <c r="O7" s="104"/>
      <c r="P7" s="12"/>
      <c r="Q7" s="13"/>
    </row>
    <row r="8" spans="1:17" s="5" customFormat="1" ht="32.25" customHeight="1" x14ac:dyDescent="0.2">
      <c r="A8" s="6">
        <v>1</v>
      </c>
      <c r="B8" s="6">
        <v>2</v>
      </c>
      <c r="C8" s="6">
        <v>3</v>
      </c>
      <c r="D8" s="6">
        <v>6</v>
      </c>
      <c r="E8" s="83"/>
      <c r="F8" s="6"/>
      <c r="G8" s="6"/>
      <c r="H8" s="6">
        <v>7</v>
      </c>
      <c r="I8" s="6">
        <v>8</v>
      </c>
      <c r="J8" s="17"/>
      <c r="K8" s="17"/>
      <c r="L8" s="17"/>
      <c r="M8" s="17"/>
      <c r="N8" s="17"/>
      <c r="O8" s="21">
        <v>8</v>
      </c>
      <c r="P8" s="9"/>
      <c r="Q8" s="9"/>
    </row>
    <row r="9" spans="1:17" s="15" customFormat="1" ht="95.25" customHeight="1" x14ac:dyDescent="0.2">
      <c r="A9" s="38" t="s">
        <v>2</v>
      </c>
      <c r="B9" s="39" t="s">
        <v>32</v>
      </c>
      <c r="C9" s="40" t="s">
        <v>21</v>
      </c>
      <c r="D9" s="40"/>
      <c r="E9" s="40"/>
      <c r="F9" s="64">
        <f>G9+H9+I9</f>
        <v>424418.65</v>
      </c>
      <c r="G9" s="64">
        <f>G10+G114</f>
        <v>282199.217</v>
      </c>
      <c r="H9" s="64">
        <f t="shared" ref="H9:I9" si="0">H10+H114</f>
        <v>136599.913</v>
      </c>
      <c r="I9" s="64">
        <f t="shared" si="0"/>
        <v>5619.5199999999995</v>
      </c>
      <c r="J9" s="17"/>
      <c r="K9" s="17"/>
      <c r="L9" s="17"/>
      <c r="M9" s="17"/>
      <c r="N9" s="17"/>
      <c r="O9" s="22" t="e">
        <f>SUM(#REF!)</f>
        <v>#REF!</v>
      </c>
      <c r="P9" s="60"/>
      <c r="Q9" s="18"/>
    </row>
    <row r="10" spans="1:17" s="79" customFormat="1" ht="106.5" customHeight="1" x14ac:dyDescent="0.2">
      <c r="A10" s="51" t="s">
        <v>3</v>
      </c>
      <c r="B10" s="75" t="s">
        <v>134</v>
      </c>
      <c r="C10" s="57"/>
      <c r="D10" s="58" t="s">
        <v>33</v>
      </c>
      <c r="E10" s="82"/>
      <c r="F10" s="76">
        <f>G10+H10+I10</f>
        <v>245002.45</v>
      </c>
      <c r="G10" s="76">
        <f>SUM(G11:G113)</f>
        <v>208250</v>
      </c>
      <c r="H10" s="76">
        <f t="shared" ref="H10" si="1">SUM(H11:H113)</f>
        <v>36750</v>
      </c>
      <c r="I10" s="76">
        <f>SUM(I11:I113)</f>
        <v>2.4500000000000002</v>
      </c>
      <c r="J10" s="52"/>
      <c r="K10" s="52"/>
      <c r="L10" s="52"/>
      <c r="M10" s="52"/>
      <c r="N10" s="52"/>
      <c r="O10" s="77" t="e">
        <f>SUM(#REF!)</f>
        <v>#REF!</v>
      </c>
      <c r="P10" s="78"/>
      <c r="Q10" s="78"/>
    </row>
    <row r="11" spans="1:17" s="25" customFormat="1" ht="16.5" customHeight="1" x14ac:dyDescent="0.25">
      <c r="A11" s="35"/>
      <c r="B11" s="88" t="s">
        <v>8</v>
      </c>
      <c r="C11" s="97" t="s">
        <v>15</v>
      </c>
      <c r="D11" s="125" t="s">
        <v>29</v>
      </c>
      <c r="E11" s="90" t="s">
        <v>144</v>
      </c>
      <c r="F11" s="107">
        <f>G11+H11+I11</f>
        <v>35824.474000000002</v>
      </c>
      <c r="G11" s="108">
        <f>ROUND('[1]Лимиты на 2018 от 29.01.18  (2)'!$C$5/1000,3)</f>
        <v>30450.499</v>
      </c>
      <c r="H11" s="108">
        <f>ROUND('[1]Лимиты на 2018 от 29.01.18  (2)'!$D$5/1000,3)</f>
        <v>5373.6170000000002</v>
      </c>
      <c r="I11" s="108">
        <f>ROUND('[1]Лимиты на 2018 от 29.01.18  (2)'!$E$5/1000,3)</f>
        <v>0.35799999999999998</v>
      </c>
      <c r="J11" s="24"/>
      <c r="K11" s="24"/>
      <c r="L11" s="24"/>
      <c r="M11" s="24"/>
      <c r="N11" s="24"/>
      <c r="O11" s="26"/>
    </row>
    <row r="12" spans="1:17" s="25" customFormat="1" ht="19.5" customHeight="1" x14ac:dyDescent="0.25">
      <c r="A12" s="35">
        <v>1</v>
      </c>
      <c r="B12" s="28" t="s">
        <v>34</v>
      </c>
      <c r="C12" s="97"/>
      <c r="D12" s="125"/>
      <c r="E12" s="90"/>
      <c r="F12" s="107"/>
      <c r="G12" s="108"/>
      <c r="H12" s="108"/>
      <c r="I12" s="108"/>
      <c r="J12" s="24"/>
      <c r="K12" s="24"/>
      <c r="L12" s="24"/>
      <c r="M12" s="24"/>
      <c r="N12" s="24"/>
      <c r="O12" s="26"/>
    </row>
    <row r="13" spans="1:17" s="25" customFormat="1" ht="20.25" customHeight="1" x14ac:dyDescent="0.25">
      <c r="A13" s="35">
        <v>2</v>
      </c>
      <c r="B13" s="28" t="s">
        <v>35</v>
      </c>
      <c r="C13" s="97"/>
      <c r="D13" s="125"/>
      <c r="E13" s="90"/>
      <c r="F13" s="107"/>
      <c r="G13" s="108"/>
      <c r="H13" s="108"/>
      <c r="I13" s="108"/>
      <c r="J13" s="24"/>
      <c r="K13" s="24"/>
      <c r="L13" s="24"/>
      <c r="M13" s="24"/>
      <c r="N13" s="24"/>
      <c r="O13" s="26"/>
    </row>
    <row r="14" spans="1:17" s="25" customFormat="1" ht="17.100000000000001" customHeight="1" x14ac:dyDescent="0.25">
      <c r="A14" s="35">
        <v>3</v>
      </c>
      <c r="B14" s="28" t="s">
        <v>36</v>
      </c>
      <c r="C14" s="97"/>
      <c r="D14" s="125"/>
      <c r="E14" s="90"/>
      <c r="F14" s="107"/>
      <c r="G14" s="108"/>
      <c r="H14" s="108"/>
      <c r="I14" s="108"/>
      <c r="J14" s="24"/>
      <c r="K14" s="24"/>
      <c r="L14" s="24"/>
      <c r="M14" s="24"/>
      <c r="N14" s="24"/>
      <c r="O14" s="26"/>
    </row>
    <row r="15" spans="1:17" s="25" customFormat="1" ht="17.100000000000001" customHeight="1" x14ac:dyDescent="0.25">
      <c r="A15" s="35">
        <v>4</v>
      </c>
      <c r="B15" s="28" t="s">
        <v>37</v>
      </c>
      <c r="C15" s="97"/>
      <c r="D15" s="125"/>
      <c r="E15" s="90"/>
      <c r="F15" s="107"/>
      <c r="G15" s="108"/>
      <c r="H15" s="108"/>
      <c r="I15" s="108"/>
      <c r="J15" s="24"/>
      <c r="K15" s="24"/>
      <c r="L15" s="24"/>
      <c r="M15" s="24"/>
      <c r="N15" s="24"/>
      <c r="O15" s="26"/>
    </row>
    <row r="16" spans="1:17" s="25" customFormat="1" ht="17.100000000000001" customHeight="1" x14ac:dyDescent="0.25">
      <c r="A16" s="35">
        <v>5</v>
      </c>
      <c r="B16" s="28" t="s">
        <v>38</v>
      </c>
      <c r="C16" s="97"/>
      <c r="D16" s="125"/>
      <c r="E16" s="90"/>
      <c r="F16" s="107"/>
      <c r="G16" s="108"/>
      <c r="H16" s="108"/>
      <c r="I16" s="108"/>
      <c r="J16" s="24"/>
      <c r="K16" s="24"/>
      <c r="L16" s="24"/>
      <c r="M16" s="24"/>
      <c r="N16" s="24"/>
      <c r="O16" s="26"/>
    </row>
    <row r="17" spans="1:15" s="25" customFormat="1" ht="17.100000000000001" customHeight="1" x14ac:dyDescent="0.25">
      <c r="A17" s="35">
        <v>6</v>
      </c>
      <c r="B17" s="28" t="s">
        <v>39</v>
      </c>
      <c r="C17" s="97"/>
      <c r="D17" s="125"/>
      <c r="E17" s="90"/>
      <c r="F17" s="107"/>
      <c r="G17" s="108"/>
      <c r="H17" s="108"/>
      <c r="I17" s="108"/>
      <c r="J17" s="24"/>
      <c r="K17" s="24"/>
      <c r="L17" s="24"/>
      <c r="M17" s="24"/>
      <c r="N17" s="24"/>
      <c r="O17" s="26"/>
    </row>
    <row r="18" spans="1:15" s="25" customFormat="1" ht="17.100000000000001" customHeight="1" x14ac:dyDescent="0.25">
      <c r="A18" s="35">
        <v>7</v>
      </c>
      <c r="B18" s="28" t="s">
        <v>40</v>
      </c>
      <c r="C18" s="97"/>
      <c r="D18" s="125"/>
      <c r="E18" s="90"/>
      <c r="F18" s="107"/>
      <c r="G18" s="108"/>
      <c r="H18" s="108"/>
      <c r="I18" s="108"/>
      <c r="J18" s="24"/>
      <c r="K18" s="24"/>
      <c r="L18" s="24"/>
      <c r="M18" s="24"/>
      <c r="N18" s="24"/>
      <c r="O18" s="26"/>
    </row>
    <row r="19" spans="1:15" s="25" customFormat="1" ht="17.100000000000001" customHeight="1" x14ac:dyDescent="0.25">
      <c r="A19" s="35">
        <v>8</v>
      </c>
      <c r="B19" s="28" t="s">
        <v>41</v>
      </c>
      <c r="C19" s="97"/>
      <c r="D19" s="125"/>
      <c r="E19" s="90"/>
      <c r="F19" s="107"/>
      <c r="G19" s="108"/>
      <c r="H19" s="108"/>
      <c r="I19" s="108"/>
      <c r="J19" s="24"/>
      <c r="K19" s="24"/>
      <c r="L19" s="24"/>
      <c r="M19" s="24"/>
      <c r="N19" s="24"/>
      <c r="O19" s="26"/>
    </row>
    <row r="20" spans="1:15" s="25" customFormat="1" ht="17.100000000000001" customHeight="1" x14ac:dyDescent="0.25">
      <c r="A20" s="35">
        <v>9</v>
      </c>
      <c r="B20" s="28" t="s">
        <v>42</v>
      </c>
      <c r="C20" s="97"/>
      <c r="D20" s="125"/>
      <c r="E20" s="90"/>
      <c r="F20" s="107"/>
      <c r="G20" s="108"/>
      <c r="H20" s="108"/>
      <c r="I20" s="108"/>
      <c r="J20" s="24"/>
      <c r="K20" s="24"/>
      <c r="L20" s="24"/>
      <c r="M20" s="24"/>
      <c r="N20" s="24"/>
      <c r="O20" s="26"/>
    </row>
    <row r="21" spans="1:15" s="25" customFormat="1" ht="17.100000000000001" customHeight="1" x14ac:dyDescent="0.25">
      <c r="A21" s="35">
        <v>10</v>
      </c>
      <c r="B21" s="28" t="s">
        <v>43</v>
      </c>
      <c r="C21" s="97"/>
      <c r="D21" s="125"/>
      <c r="E21" s="90"/>
      <c r="F21" s="107"/>
      <c r="G21" s="108"/>
      <c r="H21" s="108"/>
      <c r="I21" s="108"/>
      <c r="J21" s="24"/>
      <c r="K21" s="24"/>
      <c r="L21" s="24"/>
      <c r="M21" s="24"/>
      <c r="N21" s="24"/>
      <c r="O21" s="26"/>
    </row>
    <row r="22" spans="1:15" s="25" customFormat="1" ht="17.100000000000001" customHeight="1" x14ac:dyDescent="0.25">
      <c r="A22" s="35">
        <v>11</v>
      </c>
      <c r="B22" s="28" t="s">
        <v>44</v>
      </c>
      <c r="C22" s="97"/>
      <c r="D22" s="125"/>
      <c r="E22" s="90"/>
      <c r="F22" s="107"/>
      <c r="G22" s="108"/>
      <c r="H22" s="108"/>
      <c r="I22" s="108"/>
      <c r="J22" s="24"/>
      <c r="K22" s="24"/>
      <c r="L22" s="24"/>
      <c r="M22" s="24"/>
      <c r="N22" s="24"/>
      <c r="O22" s="26"/>
    </row>
    <row r="23" spans="1:15" s="25" customFormat="1" ht="17.100000000000001" customHeight="1" x14ac:dyDescent="0.25">
      <c r="A23" s="35">
        <v>12</v>
      </c>
      <c r="B23" s="28" t="s">
        <v>45</v>
      </c>
      <c r="C23" s="97"/>
      <c r="D23" s="125"/>
      <c r="E23" s="90"/>
      <c r="F23" s="107"/>
      <c r="G23" s="108"/>
      <c r="H23" s="108"/>
      <c r="I23" s="108"/>
      <c r="J23" s="24"/>
      <c r="K23" s="24"/>
      <c r="L23" s="24"/>
      <c r="M23" s="24"/>
      <c r="N23" s="24"/>
      <c r="O23" s="26"/>
    </row>
    <row r="24" spans="1:15" s="25" customFormat="1" ht="17.100000000000001" customHeight="1" x14ac:dyDescent="0.25">
      <c r="A24" s="35">
        <v>13</v>
      </c>
      <c r="B24" s="28" t="s">
        <v>46</v>
      </c>
      <c r="C24" s="97"/>
      <c r="D24" s="125"/>
      <c r="E24" s="90"/>
      <c r="F24" s="107"/>
      <c r="G24" s="108"/>
      <c r="H24" s="108"/>
      <c r="I24" s="108"/>
      <c r="J24" s="24"/>
      <c r="K24" s="24"/>
      <c r="L24" s="24"/>
      <c r="M24" s="24"/>
      <c r="N24" s="24"/>
      <c r="O24" s="26"/>
    </row>
    <row r="25" spans="1:15" s="25" customFormat="1" ht="17.100000000000001" customHeight="1" x14ac:dyDescent="0.25">
      <c r="A25" s="35">
        <v>14</v>
      </c>
      <c r="B25" s="28" t="s">
        <v>47</v>
      </c>
      <c r="C25" s="97"/>
      <c r="D25" s="125"/>
      <c r="E25" s="90"/>
      <c r="F25" s="107"/>
      <c r="G25" s="108"/>
      <c r="H25" s="108"/>
      <c r="I25" s="108"/>
      <c r="J25" s="24"/>
      <c r="K25" s="24"/>
      <c r="L25" s="24"/>
      <c r="M25" s="24"/>
      <c r="N25" s="24"/>
      <c r="O25" s="26"/>
    </row>
    <row r="26" spans="1:15" s="25" customFormat="1" ht="17.100000000000001" customHeight="1" x14ac:dyDescent="0.25">
      <c r="A26" s="35">
        <v>15</v>
      </c>
      <c r="B26" s="28" t="s">
        <v>48</v>
      </c>
      <c r="C26" s="97"/>
      <c r="D26" s="125"/>
      <c r="E26" s="90"/>
      <c r="F26" s="107"/>
      <c r="G26" s="108"/>
      <c r="H26" s="108"/>
      <c r="I26" s="108"/>
      <c r="J26" s="24"/>
      <c r="K26" s="24"/>
      <c r="L26" s="24"/>
      <c r="M26" s="24"/>
      <c r="N26" s="24"/>
      <c r="O26" s="26"/>
    </row>
    <row r="27" spans="1:15" s="43" customFormat="1" ht="16.5" customHeight="1" x14ac:dyDescent="0.25">
      <c r="A27" s="34"/>
      <c r="B27" s="45" t="s">
        <v>14</v>
      </c>
      <c r="C27" s="94" t="s">
        <v>16</v>
      </c>
      <c r="D27" s="116" t="s">
        <v>65</v>
      </c>
      <c r="E27" s="119" t="s">
        <v>145</v>
      </c>
      <c r="F27" s="122">
        <f>G27+H27+I27</f>
        <v>53613.626999999993</v>
      </c>
      <c r="G27" s="113">
        <f>ROUND('[1]Лимиты на 2018 от 29.01.18  (2)'!$C$6/1000,3)</f>
        <v>45571.125999999997</v>
      </c>
      <c r="H27" s="122">
        <f>ROUND('[1]Лимиты на 2018 от 29.01.18  (2)'!$D$6/1000,3)</f>
        <v>8041.9639999999999</v>
      </c>
      <c r="I27" s="110">
        <f>ROUND('[1]Лимиты на 2018 от 29.01.18  (2)'!$E$6/1000,3)</f>
        <v>0.53700000000000003</v>
      </c>
      <c r="J27" s="31"/>
      <c r="K27" s="31"/>
      <c r="L27" s="31"/>
      <c r="M27" s="31"/>
      <c r="N27" s="31"/>
      <c r="O27" s="42"/>
    </row>
    <row r="28" spans="1:15" s="43" customFormat="1" ht="17.100000000000001" customHeight="1" x14ac:dyDescent="0.25">
      <c r="A28" s="34">
        <v>16</v>
      </c>
      <c r="B28" s="44" t="s">
        <v>49</v>
      </c>
      <c r="C28" s="95"/>
      <c r="D28" s="117"/>
      <c r="E28" s="120"/>
      <c r="F28" s="123"/>
      <c r="G28" s="114"/>
      <c r="H28" s="123"/>
      <c r="I28" s="111"/>
      <c r="J28" s="31"/>
      <c r="K28" s="31"/>
      <c r="L28" s="31"/>
      <c r="M28" s="31"/>
      <c r="N28" s="31"/>
      <c r="O28" s="42"/>
    </row>
    <row r="29" spans="1:15" s="43" customFormat="1" ht="17.100000000000001" customHeight="1" x14ac:dyDescent="0.25">
      <c r="A29" s="34">
        <f>A28+1</f>
        <v>17</v>
      </c>
      <c r="B29" s="44" t="s">
        <v>50</v>
      </c>
      <c r="C29" s="95"/>
      <c r="D29" s="117"/>
      <c r="E29" s="120"/>
      <c r="F29" s="123"/>
      <c r="G29" s="114"/>
      <c r="H29" s="123"/>
      <c r="I29" s="111"/>
      <c r="J29" s="31"/>
      <c r="K29" s="31"/>
      <c r="L29" s="31"/>
      <c r="M29" s="31"/>
      <c r="N29" s="31"/>
      <c r="O29" s="42"/>
    </row>
    <row r="30" spans="1:15" s="43" customFormat="1" ht="17.100000000000001" customHeight="1" x14ac:dyDescent="0.25">
      <c r="A30" s="34">
        <f t="shared" ref="A30:A43" si="2">A29+1</f>
        <v>18</v>
      </c>
      <c r="B30" s="44" t="s">
        <v>51</v>
      </c>
      <c r="C30" s="95"/>
      <c r="D30" s="117"/>
      <c r="E30" s="120"/>
      <c r="F30" s="123"/>
      <c r="G30" s="114"/>
      <c r="H30" s="123"/>
      <c r="I30" s="111"/>
      <c r="J30" s="31"/>
      <c r="K30" s="31"/>
      <c r="L30" s="31"/>
      <c r="M30" s="31"/>
      <c r="N30" s="31"/>
      <c r="O30" s="42"/>
    </row>
    <row r="31" spans="1:15" s="43" customFormat="1" ht="17.100000000000001" customHeight="1" x14ac:dyDescent="0.25">
      <c r="A31" s="34">
        <f t="shared" si="2"/>
        <v>19</v>
      </c>
      <c r="B31" s="44" t="s">
        <v>52</v>
      </c>
      <c r="C31" s="95"/>
      <c r="D31" s="117"/>
      <c r="E31" s="120"/>
      <c r="F31" s="123"/>
      <c r="G31" s="114"/>
      <c r="H31" s="123"/>
      <c r="I31" s="111"/>
      <c r="J31" s="31"/>
      <c r="K31" s="31"/>
      <c r="L31" s="31"/>
      <c r="M31" s="31"/>
      <c r="N31" s="31"/>
      <c r="O31" s="42"/>
    </row>
    <row r="32" spans="1:15" s="43" customFormat="1" ht="17.100000000000001" customHeight="1" x14ac:dyDescent="0.25">
      <c r="A32" s="34">
        <f t="shared" si="2"/>
        <v>20</v>
      </c>
      <c r="B32" s="44" t="s">
        <v>53</v>
      </c>
      <c r="C32" s="95"/>
      <c r="D32" s="117"/>
      <c r="E32" s="120"/>
      <c r="F32" s="123"/>
      <c r="G32" s="114"/>
      <c r="H32" s="123"/>
      <c r="I32" s="111"/>
      <c r="J32" s="31"/>
      <c r="K32" s="31"/>
      <c r="L32" s="31"/>
      <c r="M32" s="31"/>
      <c r="N32" s="31"/>
      <c r="O32" s="42"/>
    </row>
    <row r="33" spans="1:15" s="43" customFormat="1" ht="17.100000000000001" customHeight="1" x14ac:dyDescent="0.25">
      <c r="A33" s="34">
        <f t="shared" si="2"/>
        <v>21</v>
      </c>
      <c r="B33" s="44" t="s">
        <v>54</v>
      </c>
      <c r="C33" s="95"/>
      <c r="D33" s="117"/>
      <c r="E33" s="120"/>
      <c r="F33" s="123"/>
      <c r="G33" s="114"/>
      <c r="H33" s="123"/>
      <c r="I33" s="111"/>
      <c r="J33" s="31"/>
      <c r="K33" s="31"/>
      <c r="L33" s="31"/>
      <c r="M33" s="31"/>
      <c r="N33" s="31"/>
      <c r="O33" s="42"/>
    </row>
    <row r="34" spans="1:15" s="43" customFormat="1" ht="17.100000000000001" customHeight="1" x14ac:dyDescent="0.25">
      <c r="A34" s="34">
        <f t="shared" si="2"/>
        <v>22</v>
      </c>
      <c r="B34" s="44" t="s">
        <v>55</v>
      </c>
      <c r="C34" s="95"/>
      <c r="D34" s="117"/>
      <c r="E34" s="120"/>
      <c r="F34" s="123"/>
      <c r="G34" s="114"/>
      <c r="H34" s="123"/>
      <c r="I34" s="111"/>
      <c r="J34" s="31"/>
      <c r="K34" s="31"/>
      <c r="L34" s="31"/>
      <c r="M34" s="31"/>
      <c r="N34" s="31"/>
      <c r="O34" s="42"/>
    </row>
    <row r="35" spans="1:15" s="43" customFormat="1" ht="17.100000000000001" customHeight="1" x14ac:dyDescent="0.25">
      <c r="A35" s="34">
        <f t="shared" si="2"/>
        <v>23</v>
      </c>
      <c r="B35" s="44" t="s">
        <v>56</v>
      </c>
      <c r="C35" s="95"/>
      <c r="D35" s="117"/>
      <c r="E35" s="120"/>
      <c r="F35" s="123"/>
      <c r="G35" s="114"/>
      <c r="H35" s="123"/>
      <c r="I35" s="111"/>
      <c r="J35" s="31"/>
      <c r="K35" s="31"/>
      <c r="L35" s="31"/>
      <c r="M35" s="31"/>
      <c r="N35" s="31"/>
      <c r="O35" s="42"/>
    </row>
    <row r="36" spans="1:15" s="43" customFormat="1" ht="17.100000000000001" customHeight="1" x14ac:dyDescent="0.25">
      <c r="A36" s="34">
        <f t="shared" si="2"/>
        <v>24</v>
      </c>
      <c r="B36" s="44" t="s">
        <v>57</v>
      </c>
      <c r="C36" s="95"/>
      <c r="D36" s="117"/>
      <c r="E36" s="120"/>
      <c r="F36" s="123"/>
      <c r="G36" s="114"/>
      <c r="H36" s="123"/>
      <c r="I36" s="111"/>
      <c r="J36" s="31"/>
      <c r="K36" s="31"/>
      <c r="L36" s="31"/>
      <c r="M36" s="31"/>
      <c r="N36" s="31"/>
      <c r="O36" s="42"/>
    </row>
    <row r="37" spans="1:15" s="43" customFormat="1" ht="17.100000000000001" customHeight="1" x14ac:dyDescent="0.25">
      <c r="A37" s="34">
        <f t="shared" si="2"/>
        <v>25</v>
      </c>
      <c r="B37" s="44" t="s">
        <v>58</v>
      </c>
      <c r="C37" s="95"/>
      <c r="D37" s="117"/>
      <c r="E37" s="120"/>
      <c r="F37" s="123"/>
      <c r="G37" s="114"/>
      <c r="H37" s="123"/>
      <c r="I37" s="111"/>
      <c r="J37" s="31"/>
      <c r="K37" s="31"/>
      <c r="L37" s="31"/>
      <c r="M37" s="31"/>
      <c r="N37" s="31"/>
      <c r="O37" s="42"/>
    </row>
    <row r="38" spans="1:15" s="43" customFormat="1" ht="17.100000000000001" customHeight="1" x14ac:dyDescent="0.25">
      <c r="A38" s="34">
        <f t="shared" si="2"/>
        <v>26</v>
      </c>
      <c r="B38" s="44" t="s">
        <v>59</v>
      </c>
      <c r="C38" s="95"/>
      <c r="D38" s="117"/>
      <c r="E38" s="120"/>
      <c r="F38" s="123"/>
      <c r="G38" s="114"/>
      <c r="H38" s="123"/>
      <c r="I38" s="111"/>
      <c r="J38" s="31"/>
      <c r="K38" s="31"/>
      <c r="L38" s="31"/>
      <c r="M38" s="31"/>
      <c r="N38" s="31"/>
      <c r="O38" s="42"/>
    </row>
    <row r="39" spans="1:15" s="43" customFormat="1" ht="17.100000000000001" customHeight="1" x14ac:dyDescent="0.25">
      <c r="A39" s="34">
        <f t="shared" si="2"/>
        <v>27</v>
      </c>
      <c r="B39" s="44" t="s">
        <v>60</v>
      </c>
      <c r="C39" s="95"/>
      <c r="D39" s="117"/>
      <c r="E39" s="120"/>
      <c r="F39" s="123"/>
      <c r="G39" s="114"/>
      <c r="H39" s="123"/>
      <c r="I39" s="111"/>
      <c r="J39" s="31"/>
      <c r="K39" s="31"/>
      <c r="L39" s="31"/>
      <c r="M39" s="31"/>
      <c r="N39" s="31"/>
      <c r="O39" s="42"/>
    </row>
    <row r="40" spans="1:15" s="43" customFormat="1" ht="17.100000000000001" customHeight="1" x14ac:dyDescent="0.25">
      <c r="A40" s="34">
        <f t="shared" si="2"/>
        <v>28</v>
      </c>
      <c r="B40" s="44" t="s">
        <v>61</v>
      </c>
      <c r="C40" s="95"/>
      <c r="D40" s="117"/>
      <c r="E40" s="120"/>
      <c r="F40" s="123"/>
      <c r="G40" s="114"/>
      <c r="H40" s="123"/>
      <c r="I40" s="111"/>
      <c r="J40" s="31"/>
      <c r="K40" s="31"/>
      <c r="L40" s="31"/>
      <c r="M40" s="31"/>
      <c r="N40" s="31"/>
      <c r="O40" s="42"/>
    </row>
    <row r="41" spans="1:15" s="43" customFormat="1" ht="17.100000000000001" customHeight="1" x14ac:dyDescent="0.25">
      <c r="A41" s="34">
        <f t="shared" si="2"/>
        <v>29</v>
      </c>
      <c r="B41" s="44" t="s">
        <v>62</v>
      </c>
      <c r="C41" s="95"/>
      <c r="D41" s="117"/>
      <c r="E41" s="120"/>
      <c r="F41" s="123"/>
      <c r="G41" s="114"/>
      <c r="H41" s="123"/>
      <c r="I41" s="111"/>
      <c r="J41" s="31"/>
      <c r="K41" s="31"/>
      <c r="L41" s="31"/>
      <c r="M41" s="31"/>
      <c r="N41" s="31"/>
      <c r="O41" s="42"/>
    </row>
    <row r="42" spans="1:15" s="43" customFormat="1" ht="17.100000000000001" customHeight="1" x14ac:dyDescent="0.25">
      <c r="A42" s="34">
        <f t="shared" si="2"/>
        <v>30</v>
      </c>
      <c r="B42" s="44" t="s">
        <v>63</v>
      </c>
      <c r="C42" s="95"/>
      <c r="D42" s="117"/>
      <c r="E42" s="120"/>
      <c r="F42" s="123"/>
      <c r="G42" s="114"/>
      <c r="H42" s="123"/>
      <c r="I42" s="111"/>
      <c r="J42" s="31"/>
      <c r="K42" s="31"/>
      <c r="L42" s="31"/>
      <c r="M42" s="31"/>
      <c r="N42" s="31"/>
      <c r="O42" s="42"/>
    </row>
    <row r="43" spans="1:15" s="43" customFormat="1" ht="17.100000000000001" customHeight="1" x14ac:dyDescent="0.25">
      <c r="A43" s="34">
        <f t="shared" si="2"/>
        <v>31</v>
      </c>
      <c r="B43" s="44" t="s">
        <v>64</v>
      </c>
      <c r="C43" s="96"/>
      <c r="D43" s="118"/>
      <c r="E43" s="121"/>
      <c r="F43" s="124"/>
      <c r="G43" s="115"/>
      <c r="H43" s="124"/>
      <c r="I43" s="112"/>
      <c r="J43" s="31"/>
      <c r="K43" s="31"/>
      <c r="L43" s="31"/>
      <c r="M43" s="31"/>
      <c r="N43" s="31"/>
      <c r="O43" s="42"/>
    </row>
    <row r="44" spans="1:15" s="43" customFormat="1" ht="16.5" customHeight="1" x14ac:dyDescent="0.25">
      <c r="A44" s="34"/>
      <c r="B44" s="45" t="s">
        <v>9</v>
      </c>
      <c r="C44" s="94" t="s">
        <v>17</v>
      </c>
      <c r="D44" s="128" t="s">
        <v>65</v>
      </c>
      <c r="E44" s="119" t="s">
        <v>146</v>
      </c>
      <c r="F44" s="122">
        <f>G44+H44+I44</f>
        <v>42290.841000000008</v>
      </c>
      <c r="G44" s="113">
        <f>ROUND('[1]Лимиты на 2018 от 29.01.18  (2)'!$C$7/1000,3)</f>
        <v>35946.855000000003</v>
      </c>
      <c r="H44" s="113">
        <f>ROUND('[1]Лимиты на 2018 от 29.01.18  (2)'!$D$7/1000,3)</f>
        <v>6343.5630000000001</v>
      </c>
      <c r="I44" s="110">
        <f>ROUND('[1]Лимиты на 2018 от 29.01.18  (2)'!$E$7/1000,3)</f>
        <v>0.42299999999999999</v>
      </c>
      <c r="J44" s="31"/>
      <c r="K44" s="31"/>
      <c r="L44" s="31"/>
      <c r="M44" s="31"/>
      <c r="N44" s="31"/>
      <c r="O44" s="42"/>
    </row>
    <row r="45" spans="1:15" s="43" customFormat="1" ht="17.100000000000001" customHeight="1" x14ac:dyDescent="0.25">
      <c r="A45" s="34">
        <v>32</v>
      </c>
      <c r="B45" s="36" t="s">
        <v>66</v>
      </c>
      <c r="C45" s="95"/>
      <c r="D45" s="129"/>
      <c r="E45" s="120"/>
      <c r="F45" s="123"/>
      <c r="G45" s="114"/>
      <c r="H45" s="114"/>
      <c r="I45" s="111"/>
      <c r="J45" s="31"/>
      <c r="K45" s="31"/>
      <c r="L45" s="31"/>
      <c r="M45" s="31"/>
      <c r="N45" s="31"/>
      <c r="O45" s="42"/>
    </row>
    <row r="46" spans="1:15" s="43" customFormat="1" ht="17.100000000000001" customHeight="1" x14ac:dyDescent="0.25">
      <c r="A46" s="34">
        <f>A45+1</f>
        <v>33</v>
      </c>
      <c r="B46" s="36" t="s">
        <v>67</v>
      </c>
      <c r="C46" s="95"/>
      <c r="D46" s="129"/>
      <c r="E46" s="120"/>
      <c r="F46" s="123"/>
      <c r="G46" s="114"/>
      <c r="H46" s="114"/>
      <c r="I46" s="111"/>
      <c r="J46" s="31"/>
      <c r="K46" s="31"/>
      <c r="L46" s="31"/>
      <c r="M46" s="31"/>
      <c r="N46" s="31"/>
      <c r="O46" s="42"/>
    </row>
    <row r="47" spans="1:15" s="43" customFormat="1" ht="17.100000000000001" customHeight="1" x14ac:dyDescent="0.25">
      <c r="A47" s="34">
        <f t="shared" ref="A47:A60" si="3">A46+1</f>
        <v>34</v>
      </c>
      <c r="B47" s="36" t="s">
        <v>68</v>
      </c>
      <c r="C47" s="95"/>
      <c r="D47" s="129"/>
      <c r="E47" s="120"/>
      <c r="F47" s="123"/>
      <c r="G47" s="114"/>
      <c r="H47" s="114"/>
      <c r="I47" s="111"/>
      <c r="J47" s="31"/>
      <c r="K47" s="31"/>
      <c r="L47" s="31"/>
      <c r="M47" s="31"/>
      <c r="N47" s="31"/>
      <c r="O47" s="42"/>
    </row>
    <row r="48" spans="1:15" s="43" customFormat="1" ht="17.100000000000001" customHeight="1" x14ac:dyDescent="0.25">
      <c r="A48" s="34">
        <f t="shared" si="3"/>
        <v>35</v>
      </c>
      <c r="B48" s="36" t="s">
        <v>69</v>
      </c>
      <c r="C48" s="95"/>
      <c r="D48" s="129"/>
      <c r="E48" s="120"/>
      <c r="F48" s="123"/>
      <c r="G48" s="114"/>
      <c r="H48" s="114"/>
      <c r="I48" s="111"/>
      <c r="J48" s="31"/>
      <c r="K48" s="31"/>
      <c r="L48" s="31"/>
      <c r="M48" s="31"/>
      <c r="N48" s="31"/>
      <c r="O48" s="42"/>
    </row>
    <row r="49" spans="1:15" s="43" customFormat="1" ht="17.100000000000001" customHeight="1" x14ac:dyDescent="0.25">
      <c r="A49" s="34">
        <f t="shared" si="3"/>
        <v>36</v>
      </c>
      <c r="B49" s="36" t="s">
        <v>70</v>
      </c>
      <c r="C49" s="95"/>
      <c r="D49" s="129"/>
      <c r="E49" s="120"/>
      <c r="F49" s="123"/>
      <c r="G49" s="114"/>
      <c r="H49" s="114"/>
      <c r="I49" s="111"/>
      <c r="J49" s="31"/>
      <c r="K49" s="31"/>
      <c r="L49" s="31"/>
      <c r="M49" s="31"/>
      <c r="N49" s="31"/>
      <c r="O49" s="42"/>
    </row>
    <row r="50" spans="1:15" s="43" customFormat="1" ht="17.100000000000001" customHeight="1" x14ac:dyDescent="0.25">
      <c r="A50" s="34">
        <f t="shared" si="3"/>
        <v>37</v>
      </c>
      <c r="B50" s="36" t="s">
        <v>20</v>
      </c>
      <c r="C50" s="95"/>
      <c r="D50" s="129"/>
      <c r="E50" s="120"/>
      <c r="F50" s="123"/>
      <c r="G50" s="114"/>
      <c r="H50" s="114"/>
      <c r="I50" s="111"/>
      <c r="J50" s="31"/>
      <c r="K50" s="31"/>
      <c r="L50" s="31"/>
      <c r="M50" s="31"/>
      <c r="N50" s="31"/>
      <c r="O50" s="42"/>
    </row>
    <row r="51" spans="1:15" s="43" customFormat="1" ht="17.100000000000001" customHeight="1" x14ac:dyDescent="0.25">
      <c r="A51" s="34">
        <f t="shared" si="3"/>
        <v>38</v>
      </c>
      <c r="B51" s="36" t="s">
        <v>71</v>
      </c>
      <c r="C51" s="95"/>
      <c r="D51" s="129"/>
      <c r="E51" s="120"/>
      <c r="F51" s="123"/>
      <c r="G51" s="114"/>
      <c r="H51" s="114"/>
      <c r="I51" s="111"/>
      <c r="J51" s="31"/>
      <c r="K51" s="31"/>
      <c r="L51" s="31"/>
      <c r="M51" s="31"/>
      <c r="N51" s="31"/>
      <c r="O51" s="42"/>
    </row>
    <row r="52" spans="1:15" s="43" customFormat="1" ht="17.100000000000001" customHeight="1" x14ac:dyDescent="0.25">
      <c r="A52" s="34">
        <f t="shared" si="3"/>
        <v>39</v>
      </c>
      <c r="B52" s="36" t="s">
        <v>72</v>
      </c>
      <c r="C52" s="95"/>
      <c r="D52" s="129"/>
      <c r="E52" s="120"/>
      <c r="F52" s="123"/>
      <c r="G52" s="114"/>
      <c r="H52" s="114"/>
      <c r="I52" s="111"/>
      <c r="J52" s="31"/>
      <c r="K52" s="31"/>
      <c r="L52" s="31"/>
      <c r="M52" s="31"/>
      <c r="N52" s="31"/>
      <c r="O52" s="42"/>
    </row>
    <row r="53" spans="1:15" s="43" customFormat="1" ht="17.100000000000001" customHeight="1" x14ac:dyDescent="0.25">
      <c r="A53" s="34">
        <f t="shared" si="3"/>
        <v>40</v>
      </c>
      <c r="B53" s="36" t="s">
        <v>73</v>
      </c>
      <c r="C53" s="95"/>
      <c r="D53" s="129"/>
      <c r="E53" s="120"/>
      <c r="F53" s="123"/>
      <c r="G53" s="114"/>
      <c r="H53" s="114"/>
      <c r="I53" s="111"/>
      <c r="J53" s="31"/>
      <c r="K53" s="31"/>
      <c r="L53" s="31"/>
      <c r="M53" s="31"/>
      <c r="N53" s="31"/>
      <c r="O53" s="42"/>
    </row>
    <row r="54" spans="1:15" s="43" customFormat="1" ht="17.100000000000001" customHeight="1" x14ac:dyDescent="0.25">
      <c r="A54" s="34">
        <f t="shared" si="3"/>
        <v>41</v>
      </c>
      <c r="B54" s="36" t="s">
        <v>74</v>
      </c>
      <c r="C54" s="95"/>
      <c r="D54" s="129"/>
      <c r="E54" s="120"/>
      <c r="F54" s="123"/>
      <c r="G54" s="114"/>
      <c r="H54" s="114"/>
      <c r="I54" s="111"/>
      <c r="J54" s="31"/>
      <c r="K54" s="31"/>
      <c r="L54" s="31"/>
      <c r="M54" s="31"/>
      <c r="N54" s="31"/>
      <c r="O54" s="42"/>
    </row>
    <row r="55" spans="1:15" s="43" customFormat="1" ht="17.100000000000001" customHeight="1" x14ac:dyDescent="0.25">
      <c r="A55" s="34">
        <f t="shared" si="3"/>
        <v>42</v>
      </c>
      <c r="B55" s="36" t="s">
        <v>75</v>
      </c>
      <c r="C55" s="95"/>
      <c r="D55" s="129"/>
      <c r="E55" s="120"/>
      <c r="F55" s="123"/>
      <c r="G55" s="114"/>
      <c r="H55" s="114"/>
      <c r="I55" s="111"/>
      <c r="J55" s="31"/>
      <c r="K55" s="31"/>
      <c r="L55" s="31"/>
      <c r="M55" s="31"/>
      <c r="N55" s="31"/>
      <c r="O55" s="42"/>
    </row>
    <row r="56" spans="1:15" s="43" customFormat="1" ht="17.100000000000001" customHeight="1" x14ac:dyDescent="0.25">
      <c r="A56" s="34">
        <f t="shared" si="3"/>
        <v>43</v>
      </c>
      <c r="B56" s="36" t="s">
        <v>76</v>
      </c>
      <c r="C56" s="95"/>
      <c r="D56" s="129"/>
      <c r="E56" s="120"/>
      <c r="F56" s="123"/>
      <c r="G56" s="114"/>
      <c r="H56" s="114"/>
      <c r="I56" s="111"/>
      <c r="J56" s="31"/>
      <c r="K56" s="31"/>
      <c r="L56" s="31"/>
      <c r="M56" s="31"/>
      <c r="N56" s="31"/>
      <c r="O56" s="42"/>
    </row>
    <row r="57" spans="1:15" s="43" customFormat="1" ht="17.100000000000001" customHeight="1" x14ac:dyDescent="0.25">
      <c r="A57" s="34">
        <f t="shared" si="3"/>
        <v>44</v>
      </c>
      <c r="B57" s="36" t="s">
        <v>77</v>
      </c>
      <c r="C57" s="95"/>
      <c r="D57" s="129"/>
      <c r="E57" s="120"/>
      <c r="F57" s="123"/>
      <c r="G57" s="114"/>
      <c r="H57" s="114"/>
      <c r="I57" s="111"/>
      <c r="J57" s="31"/>
      <c r="K57" s="31"/>
      <c r="L57" s="31"/>
      <c r="M57" s="31"/>
      <c r="N57" s="31"/>
      <c r="O57" s="42"/>
    </row>
    <row r="58" spans="1:15" s="43" customFormat="1" ht="17.100000000000001" customHeight="1" x14ac:dyDescent="0.25">
      <c r="A58" s="34">
        <f t="shared" si="3"/>
        <v>45</v>
      </c>
      <c r="B58" s="36" t="s">
        <v>78</v>
      </c>
      <c r="C58" s="95"/>
      <c r="D58" s="129"/>
      <c r="E58" s="120"/>
      <c r="F58" s="123"/>
      <c r="G58" s="114"/>
      <c r="H58" s="114"/>
      <c r="I58" s="111"/>
      <c r="J58" s="31"/>
      <c r="K58" s="31"/>
      <c r="L58" s="31"/>
      <c r="M58" s="31"/>
      <c r="N58" s="31"/>
      <c r="O58" s="42"/>
    </row>
    <row r="59" spans="1:15" s="43" customFormat="1" ht="17.100000000000001" customHeight="1" x14ac:dyDescent="0.25">
      <c r="A59" s="34">
        <f t="shared" si="3"/>
        <v>46</v>
      </c>
      <c r="B59" s="36" t="s">
        <v>79</v>
      </c>
      <c r="C59" s="95"/>
      <c r="D59" s="129"/>
      <c r="E59" s="120"/>
      <c r="F59" s="123"/>
      <c r="G59" s="114"/>
      <c r="H59" s="114"/>
      <c r="I59" s="111"/>
      <c r="J59" s="31"/>
      <c r="K59" s="31"/>
      <c r="L59" s="31"/>
      <c r="M59" s="31"/>
      <c r="N59" s="31"/>
      <c r="O59" s="42"/>
    </row>
    <row r="60" spans="1:15" s="43" customFormat="1" ht="16.5" customHeight="1" x14ac:dyDescent="0.25">
      <c r="A60" s="34">
        <f t="shared" si="3"/>
        <v>47</v>
      </c>
      <c r="B60" s="68" t="s">
        <v>80</v>
      </c>
      <c r="C60" s="96"/>
      <c r="D60" s="130"/>
      <c r="E60" s="121"/>
      <c r="F60" s="124"/>
      <c r="G60" s="115"/>
      <c r="H60" s="115"/>
      <c r="I60" s="112"/>
      <c r="J60" s="31"/>
      <c r="K60" s="31"/>
      <c r="L60" s="31"/>
      <c r="M60" s="31"/>
      <c r="N60" s="31"/>
      <c r="O60" s="42"/>
    </row>
    <row r="61" spans="1:15" s="25" customFormat="1" ht="17.100000000000001" customHeight="1" x14ac:dyDescent="0.25">
      <c r="A61" s="35"/>
      <c r="B61" s="29" t="s">
        <v>7</v>
      </c>
      <c r="C61" s="97" t="s">
        <v>18</v>
      </c>
      <c r="D61" s="126" t="s">
        <v>94</v>
      </c>
      <c r="E61" s="90" t="s">
        <v>147</v>
      </c>
      <c r="F61" s="107">
        <f>G61+H61+I61</f>
        <v>35946.193999999996</v>
      </c>
      <c r="G61" s="108">
        <f>ROUND('[1]Лимиты на 2018 от 29.01.18  (2)'!$C$8/1000,3)</f>
        <v>30553.96</v>
      </c>
      <c r="H61" s="108">
        <f>ROUND('[1]Лимиты на 2018 от 29.01.18  (2)'!$D$8/1000,3)</f>
        <v>5391.875</v>
      </c>
      <c r="I61" s="109">
        <f>ROUND('[1]Лимиты на 2018 от 29.01.18  (2)'!$E$8/1000,3)</f>
        <v>0.35899999999999999</v>
      </c>
      <c r="J61" s="24"/>
      <c r="K61" s="24"/>
      <c r="L61" s="24"/>
      <c r="M61" s="24"/>
      <c r="N61" s="24"/>
      <c r="O61" s="26"/>
    </row>
    <row r="62" spans="1:15" s="25" customFormat="1" ht="17.100000000000001" customHeight="1" x14ac:dyDescent="0.25">
      <c r="A62" s="35">
        <v>48</v>
      </c>
      <c r="B62" s="69" t="s">
        <v>81</v>
      </c>
      <c r="C62" s="97"/>
      <c r="D62" s="126"/>
      <c r="E62" s="90"/>
      <c r="F62" s="107"/>
      <c r="G62" s="108"/>
      <c r="H62" s="108"/>
      <c r="I62" s="109"/>
      <c r="J62" s="24"/>
      <c r="K62" s="24"/>
      <c r="L62" s="24"/>
      <c r="M62" s="24"/>
      <c r="N62" s="24"/>
      <c r="O62" s="26"/>
    </row>
    <row r="63" spans="1:15" s="25" customFormat="1" ht="17.100000000000001" customHeight="1" x14ac:dyDescent="0.25">
      <c r="A63" s="35">
        <f>A62+1</f>
        <v>49</v>
      </c>
      <c r="B63" s="69" t="s">
        <v>82</v>
      </c>
      <c r="C63" s="97"/>
      <c r="D63" s="126"/>
      <c r="E63" s="90"/>
      <c r="F63" s="107"/>
      <c r="G63" s="108"/>
      <c r="H63" s="108"/>
      <c r="I63" s="109"/>
      <c r="J63" s="24"/>
      <c r="K63" s="24"/>
      <c r="L63" s="24"/>
      <c r="M63" s="24"/>
      <c r="N63" s="24"/>
      <c r="O63" s="26"/>
    </row>
    <row r="64" spans="1:15" s="25" customFormat="1" ht="16.5" customHeight="1" x14ac:dyDescent="0.25">
      <c r="A64" s="35">
        <f t="shared" ref="A64:A75" si="4">A63+1</f>
        <v>50</v>
      </c>
      <c r="B64" s="69" t="s">
        <v>83</v>
      </c>
      <c r="C64" s="97"/>
      <c r="D64" s="126"/>
      <c r="E64" s="90"/>
      <c r="F64" s="107"/>
      <c r="G64" s="108"/>
      <c r="H64" s="108"/>
      <c r="I64" s="109"/>
      <c r="J64" s="24"/>
      <c r="K64" s="24"/>
      <c r="L64" s="24"/>
      <c r="M64" s="24"/>
      <c r="N64" s="24"/>
      <c r="O64" s="26"/>
    </row>
    <row r="65" spans="1:17" ht="33" customHeight="1" x14ac:dyDescent="0.25">
      <c r="A65" s="35">
        <f t="shared" si="4"/>
        <v>51</v>
      </c>
      <c r="B65" s="69" t="s">
        <v>84</v>
      </c>
      <c r="C65" s="97"/>
      <c r="D65" s="126"/>
      <c r="E65" s="90"/>
      <c r="F65" s="107"/>
      <c r="G65" s="108"/>
      <c r="H65" s="108"/>
      <c r="I65" s="109"/>
      <c r="O65" s="46"/>
      <c r="P65"/>
      <c r="Q65"/>
    </row>
    <row r="66" spans="1:17" ht="21.75" customHeight="1" x14ac:dyDescent="0.25">
      <c r="A66" s="35">
        <f t="shared" si="4"/>
        <v>52</v>
      </c>
      <c r="B66" s="69" t="s">
        <v>85</v>
      </c>
      <c r="C66" s="97"/>
      <c r="D66" s="126"/>
      <c r="E66" s="90"/>
      <c r="F66" s="107"/>
      <c r="G66" s="108"/>
      <c r="H66" s="108"/>
      <c r="I66" s="109"/>
      <c r="O66" s="46"/>
      <c r="P66"/>
      <c r="Q66"/>
    </row>
    <row r="67" spans="1:17" ht="15.75" customHeight="1" x14ac:dyDescent="0.25">
      <c r="A67" s="35">
        <f t="shared" si="4"/>
        <v>53</v>
      </c>
      <c r="B67" s="69" t="s">
        <v>86</v>
      </c>
      <c r="C67" s="97"/>
      <c r="D67" s="126"/>
      <c r="E67" s="90"/>
      <c r="F67" s="107"/>
      <c r="G67" s="108"/>
      <c r="H67" s="108"/>
      <c r="I67" s="109"/>
      <c r="O67" s="46"/>
      <c r="P67"/>
      <c r="Q67"/>
    </row>
    <row r="68" spans="1:17" ht="17.100000000000001" customHeight="1" x14ac:dyDescent="0.25">
      <c r="A68" s="35">
        <f t="shared" si="4"/>
        <v>54</v>
      </c>
      <c r="B68" s="69" t="s">
        <v>87</v>
      </c>
      <c r="C68" s="97"/>
      <c r="D68" s="126"/>
      <c r="E68" s="90"/>
      <c r="F68" s="107"/>
      <c r="G68" s="108"/>
      <c r="H68" s="108"/>
      <c r="I68" s="109"/>
      <c r="O68" s="46"/>
      <c r="P68"/>
      <c r="Q68"/>
    </row>
    <row r="69" spans="1:17" ht="17.100000000000001" customHeight="1" x14ac:dyDescent="0.25">
      <c r="A69" s="35">
        <f t="shared" si="4"/>
        <v>55</v>
      </c>
      <c r="B69" s="69" t="s">
        <v>19</v>
      </c>
      <c r="C69" s="97"/>
      <c r="D69" s="126"/>
      <c r="E69" s="90"/>
      <c r="F69" s="107"/>
      <c r="G69" s="108"/>
      <c r="H69" s="108"/>
      <c r="I69" s="109"/>
      <c r="O69" s="46"/>
      <c r="P69"/>
      <c r="Q69"/>
    </row>
    <row r="70" spans="1:17" ht="17.100000000000001" customHeight="1" x14ac:dyDescent="0.25">
      <c r="A70" s="35">
        <f t="shared" si="4"/>
        <v>56</v>
      </c>
      <c r="B70" s="69" t="s">
        <v>88</v>
      </c>
      <c r="C70" s="97"/>
      <c r="D70" s="126"/>
      <c r="E70" s="90"/>
      <c r="F70" s="107"/>
      <c r="G70" s="108"/>
      <c r="H70" s="108"/>
      <c r="I70" s="109"/>
      <c r="O70" s="46"/>
      <c r="P70"/>
      <c r="Q70"/>
    </row>
    <row r="71" spans="1:17" ht="17.100000000000001" customHeight="1" x14ac:dyDescent="0.25">
      <c r="A71" s="35">
        <f t="shared" si="4"/>
        <v>57</v>
      </c>
      <c r="B71" s="69" t="s">
        <v>89</v>
      </c>
      <c r="C71" s="97"/>
      <c r="D71" s="126"/>
      <c r="E71" s="90"/>
      <c r="F71" s="107"/>
      <c r="G71" s="108"/>
      <c r="H71" s="108"/>
      <c r="I71" s="109"/>
      <c r="O71" s="46"/>
      <c r="P71"/>
      <c r="Q71"/>
    </row>
    <row r="72" spans="1:17" ht="17.100000000000001" customHeight="1" x14ac:dyDescent="0.25">
      <c r="A72" s="35">
        <f t="shared" si="4"/>
        <v>58</v>
      </c>
      <c r="B72" s="69" t="s">
        <v>90</v>
      </c>
      <c r="C72" s="97"/>
      <c r="D72" s="126"/>
      <c r="E72" s="90"/>
      <c r="F72" s="107"/>
      <c r="G72" s="108"/>
      <c r="H72" s="108"/>
      <c r="I72" s="109"/>
      <c r="O72" s="46"/>
      <c r="P72"/>
      <c r="Q72"/>
    </row>
    <row r="73" spans="1:17" ht="17.100000000000001" customHeight="1" x14ac:dyDescent="0.25">
      <c r="A73" s="35">
        <f t="shared" si="4"/>
        <v>59</v>
      </c>
      <c r="B73" s="69" t="s">
        <v>91</v>
      </c>
      <c r="C73" s="97"/>
      <c r="D73" s="126"/>
      <c r="E73" s="90"/>
      <c r="F73" s="107"/>
      <c r="G73" s="108"/>
      <c r="H73" s="108"/>
      <c r="I73" s="109"/>
      <c r="O73" s="46"/>
      <c r="P73"/>
      <c r="Q73"/>
    </row>
    <row r="74" spans="1:17" ht="31.5" customHeight="1" x14ac:dyDescent="0.25">
      <c r="A74" s="35">
        <f t="shared" si="4"/>
        <v>60</v>
      </c>
      <c r="B74" s="69" t="s">
        <v>92</v>
      </c>
      <c r="C74" s="97"/>
      <c r="D74" s="126"/>
      <c r="E74" s="90"/>
      <c r="F74" s="107"/>
      <c r="G74" s="108"/>
      <c r="H74" s="108"/>
      <c r="I74" s="109"/>
      <c r="O74" s="46"/>
      <c r="P74"/>
      <c r="Q74"/>
    </row>
    <row r="75" spans="1:17" ht="17.100000000000001" customHeight="1" x14ac:dyDescent="0.25">
      <c r="A75" s="35">
        <f t="shared" si="4"/>
        <v>61</v>
      </c>
      <c r="B75" s="69" t="s">
        <v>93</v>
      </c>
      <c r="C75" s="97"/>
      <c r="D75" s="126"/>
      <c r="E75" s="90"/>
      <c r="F75" s="107"/>
      <c r="G75" s="108"/>
      <c r="H75" s="108"/>
      <c r="I75" s="109"/>
      <c r="O75" s="41"/>
      <c r="P75"/>
      <c r="Q75"/>
    </row>
    <row r="76" spans="1:17" s="33" customFormat="1" ht="17.100000000000001" customHeight="1" x14ac:dyDescent="0.2">
      <c r="A76" s="27"/>
      <c r="B76" s="16" t="s">
        <v>6</v>
      </c>
      <c r="C76" s="97" t="s">
        <v>28</v>
      </c>
      <c r="D76" s="125" t="s">
        <v>117</v>
      </c>
      <c r="E76" s="90" t="s">
        <v>148</v>
      </c>
      <c r="F76" s="107">
        <f>G76+H76+I76</f>
        <v>41124.939999999995</v>
      </c>
      <c r="G76" s="108">
        <f>ROUND('[1]Лимиты на 2018 от 29.01.18  (2)'!$C$9/1000,3)</f>
        <v>34955.85</v>
      </c>
      <c r="H76" s="108">
        <f>ROUND('[1]Лимиты на 2018 от 29.01.18  (2)'!$D$9/1000,3)</f>
        <v>6168.6790000000001</v>
      </c>
      <c r="I76" s="127">
        <f>ROUND('[1]Лимиты на 2018 от 29.01.18  (2)'!$E$9/1000,3)</f>
        <v>0.41099999999999998</v>
      </c>
      <c r="J76" s="32"/>
      <c r="K76" s="32"/>
      <c r="L76" s="32"/>
      <c r="M76" s="32"/>
      <c r="N76" s="32"/>
      <c r="O76" s="105"/>
    </row>
    <row r="77" spans="1:17" ht="17.100000000000001" customHeight="1" x14ac:dyDescent="0.25">
      <c r="A77" s="34">
        <v>62</v>
      </c>
      <c r="B77" s="72" t="s">
        <v>95</v>
      </c>
      <c r="C77" s="97"/>
      <c r="D77" s="125"/>
      <c r="E77" s="90"/>
      <c r="F77" s="107"/>
      <c r="G77" s="108"/>
      <c r="H77" s="108"/>
      <c r="I77" s="127"/>
      <c r="O77" s="106"/>
      <c r="P77"/>
      <c r="Q77"/>
    </row>
    <row r="78" spans="1:17" ht="17.100000000000001" customHeight="1" x14ac:dyDescent="0.25">
      <c r="A78" s="34">
        <f>A77+1</f>
        <v>63</v>
      </c>
      <c r="B78" s="72" t="s">
        <v>96</v>
      </c>
      <c r="C78" s="97"/>
      <c r="D78" s="125"/>
      <c r="E78" s="90"/>
      <c r="F78" s="107"/>
      <c r="G78" s="108"/>
      <c r="H78" s="108"/>
      <c r="I78" s="127"/>
      <c r="O78" s="106"/>
      <c r="P78"/>
      <c r="Q78"/>
    </row>
    <row r="79" spans="1:17" ht="17.100000000000001" customHeight="1" x14ac:dyDescent="0.25">
      <c r="A79" s="34">
        <f t="shared" ref="A79:A98" si="5">A78+1</f>
        <v>64</v>
      </c>
      <c r="B79" s="72" t="s">
        <v>97</v>
      </c>
      <c r="C79" s="97"/>
      <c r="D79" s="125"/>
      <c r="E79" s="90"/>
      <c r="F79" s="107"/>
      <c r="G79" s="108"/>
      <c r="H79" s="108"/>
      <c r="I79" s="127"/>
      <c r="O79" s="106"/>
      <c r="P79"/>
      <c r="Q79"/>
    </row>
    <row r="80" spans="1:17" ht="17.100000000000001" customHeight="1" x14ac:dyDescent="0.25">
      <c r="A80" s="34">
        <f t="shared" si="5"/>
        <v>65</v>
      </c>
      <c r="B80" s="72" t="s">
        <v>98</v>
      </c>
      <c r="C80" s="97"/>
      <c r="D80" s="125"/>
      <c r="E80" s="90"/>
      <c r="F80" s="107"/>
      <c r="G80" s="108"/>
      <c r="H80" s="108"/>
      <c r="I80" s="127"/>
      <c r="O80" s="106"/>
      <c r="P80"/>
      <c r="Q80"/>
    </row>
    <row r="81" spans="1:17" ht="17.100000000000001" customHeight="1" x14ac:dyDescent="0.25">
      <c r="A81" s="34">
        <f t="shared" si="5"/>
        <v>66</v>
      </c>
      <c r="B81" s="72" t="s">
        <v>99</v>
      </c>
      <c r="C81" s="97"/>
      <c r="D81" s="125"/>
      <c r="E81" s="90"/>
      <c r="F81" s="107"/>
      <c r="G81" s="108"/>
      <c r="H81" s="108"/>
      <c r="I81" s="127"/>
      <c r="O81" s="106"/>
      <c r="P81"/>
      <c r="Q81"/>
    </row>
    <row r="82" spans="1:17" ht="17.100000000000001" customHeight="1" x14ac:dyDescent="0.25">
      <c r="A82" s="34">
        <f t="shared" si="5"/>
        <v>67</v>
      </c>
      <c r="B82" s="72" t="s">
        <v>100</v>
      </c>
      <c r="C82" s="97"/>
      <c r="D82" s="125"/>
      <c r="E82" s="90"/>
      <c r="F82" s="107"/>
      <c r="G82" s="108"/>
      <c r="H82" s="108"/>
      <c r="I82" s="127"/>
      <c r="O82" s="106"/>
      <c r="P82"/>
      <c r="Q82"/>
    </row>
    <row r="83" spans="1:17" ht="17.100000000000001" customHeight="1" x14ac:dyDescent="0.25">
      <c r="A83" s="34">
        <f t="shared" si="5"/>
        <v>68</v>
      </c>
      <c r="B83" s="36" t="s">
        <v>101</v>
      </c>
      <c r="C83" s="97"/>
      <c r="D83" s="125"/>
      <c r="E83" s="90"/>
      <c r="F83" s="107"/>
      <c r="G83" s="108"/>
      <c r="H83" s="108"/>
      <c r="I83" s="127"/>
      <c r="O83" s="106"/>
      <c r="P83"/>
      <c r="Q83"/>
    </row>
    <row r="84" spans="1:17" ht="17.100000000000001" customHeight="1" x14ac:dyDescent="0.25">
      <c r="A84" s="34">
        <f t="shared" si="5"/>
        <v>69</v>
      </c>
      <c r="B84" s="72" t="s">
        <v>102</v>
      </c>
      <c r="C84" s="97"/>
      <c r="D84" s="125"/>
      <c r="E84" s="90"/>
      <c r="F84" s="107"/>
      <c r="G84" s="108"/>
      <c r="H84" s="108"/>
      <c r="I84" s="127"/>
      <c r="O84" s="106"/>
      <c r="P84"/>
      <c r="Q84"/>
    </row>
    <row r="85" spans="1:17" ht="17.100000000000001" customHeight="1" x14ac:dyDescent="0.25">
      <c r="A85" s="34">
        <f t="shared" si="5"/>
        <v>70</v>
      </c>
      <c r="B85" s="72" t="s">
        <v>103</v>
      </c>
      <c r="C85" s="97"/>
      <c r="D85" s="125"/>
      <c r="E85" s="90"/>
      <c r="F85" s="107"/>
      <c r="G85" s="108"/>
      <c r="H85" s="108"/>
      <c r="I85" s="127"/>
      <c r="O85" s="106"/>
      <c r="P85"/>
      <c r="Q85"/>
    </row>
    <row r="86" spans="1:17" ht="17.100000000000001" customHeight="1" x14ac:dyDescent="0.25">
      <c r="A86" s="34">
        <f t="shared" si="5"/>
        <v>71</v>
      </c>
      <c r="B86" s="73" t="s">
        <v>104</v>
      </c>
      <c r="C86" s="97"/>
      <c r="D86" s="125"/>
      <c r="E86" s="90"/>
      <c r="F86" s="107"/>
      <c r="G86" s="108"/>
      <c r="H86" s="108"/>
      <c r="I86" s="127"/>
      <c r="O86" s="106"/>
      <c r="P86"/>
      <c r="Q86"/>
    </row>
    <row r="87" spans="1:17" ht="17.100000000000001" customHeight="1" x14ac:dyDescent="0.25">
      <c r="A87" s="34">
        <f t="shared" si="5"/>
        <v>72</v>
      </c>
      <c r="B87" s="72" t="s">
        <v>105</v>
      </c>
      <c r="C87" s="97"/>
      <c r="D87" s="125"/>
      <c r="E87" s="90"/>
      <c r="F87" s="107"/>
      <c r="G87" s="108"/>
      <c r="H87" s="108"/>
      <c r="I87" s="127"/>
      <c r="O87" s="106"/>
      <c r="P87"/>
      <c r="Q87"/>
    </row>
    <row r="88" spans="1:17" ht="17.100000000000001" customHeight="1" x14ac:dyDescent="0.25">
      <c r="A88" s="34">
        <f t="shared" si="5"/>
        <v>73</v>
      </c>
      <c r="B88" s="72" t="s">
        <v>106</v>
      </c>
      <c r="C88" s="97"/>
      <c r="D88" s="125"/>
      <c r="E88" s="90"/>
      <c r="F88" s="107"/>
      <c r="G88" s="108"/>
      <c r="H88" s="108"/>
      <c r="I88" s="127"/>
      <c r="O88" s="106"/>
      <c r="P88"/>
      <c r="Q88"/>
    </row>
    <row r="89" spans="1:17" ht="17.100000000000001" customHeight="1" x14ac:dyDescent="0.25">
      <c r="A89" s="34">
        <f t="shared" si="5"/>
        <v>74</v>
      </c>
      <c r="B89" s="72" t="s">
        <v>107</v>
      </c>
      <c r="C89" s="97"/>
      <c r="D89" s="125"/>
      <c r="E89" s="90"/>
      <c r="F89" s="107"/>
      <c r="G89" s="108"/>
      <c r="H89" s="108"/>
      <c r="I89" s="127"/>
      <c r="O89" s="106"/>
      <c r="P89"/>
      <c r="Q89"/>
    </row>
    <row r="90" spans="1:17" ht="17.100000000000001" customHeight="1" x14ac:dyDescent="0.25">
      <c r="A90" s="34">
        <f t="shared" si="5"/>
        <v>75</v>
      </c>
      <c r="B90" s="72" t="s">
        <v>108</v>
      </c>
      <c r="C90" s="97"/>
      <c r="D90" s="125"/>
      <c r="E90" s="90"/>
      <c r="F90" s="107"/>
      <c r="G90" s="108"/>
      <c r="H90" s="108"/>
      <c r="I90" s="127"/>
      <c r="O90" s="106"/>
      <c r="P90"/>
      <c r="Q90"/>
    </row>
    <row r="91" spans="1:17" ht="17.100000000000001" customHeight="1" x14ac:dyDescent="0.25">
      <c r="A91" s="34">
        <f t="shared" si="5"/>
        <v>76</v>
      </c>
      <c r="B91" s="72" t="s">
        <v>109</v>
      </c>
      <c r="C91" s="97"/>
      <c r="D91" s="125"/>
      <c r="E91" s="90"/>
      <c r="F91" s="107"/>
      <c r="G91" s="108"/>
      <c r="H91" s="108"/>
      <c r="I91" s="127"/>
      <c r="O91" s="106"/>
      <c r="P91"/>
      <c r="Q91"/>
    </row>
    <row r="92" spans="1:17" ht="17.100000000000001" customHeight="1" x14ac:dyDescent="0.25">
      <c r="A92" s="34">
        <f t="shared" si="5"/>
        <v>77</v>
      </c>
      <c r="B92" s="72" t="s">
        <v>110</v>
      </c>
      <c r="C92" s="97"/>
      <c r="D92" s="125"/>
      <c r="E92" s="90"/>
      <c r="F92" s="107"/>
      <c r="G92" s="108"/>
      <c r="H92" s="108"/>
      <c r="I92" s="127"/>
      <c r="O92" s="106"/>
      <c r="P92"/>
      <c r="Q92"/>
    </row>
    <row r="93" spans="1:17" ht="17.100000000000001" customHeight="1" x14ac:dyDescent="0.25">
      <c r="A93" s="34">
        <f t="shared" si="5"/>
        <v>78</v>
      </c>
      <c r="B93" s="73" t="s">
        <v>111</v>
      </c>
      <c r="C93" s="97"/>
      <c r="D93" s="125"/>
      <c r="E93" s="90"/>
      <c r="F93" s="107"/>
      <c r="G93" s="108"/>
      <c r="H93" s="108"/>
      <c r="I93" s="127"/>
      <c r="O93" s="106"/>
      <c r="P93"/>
      <c r="Q93"/>
    </row>
    <row r="94" spans="1:17" ht="17.100000000000001" customHeight="1" x14ac:dyDescent="0.25">
      <c r="A94" s="34">
        <f t="shared" si="5"/>
        <v>79</v>
      </c>
      <c r="B94" s="72" t="s">
        <v>112</v>
      </c>
      <c r="C94" s="97"/>
      <c r="D94" s="125"/>
      <c r="E94" s="90"/>
      <c r="F94" s="107"/>
      <c r="G94" s="108"/>
      <c r="H94" s="108"/>
      <c r="I94" s="127"/>
      <c r="O94" s="106"/>
      <c r="P94"/>
      <c r="Q94"/>
    </row>
    <row r="95" spans="1:17" ht="17.100000000000001" customHeight="1" x14ac:dyDescent="0.25">
      <c r="A95" s="34">
        <f t="shared" si="5"/>
        <v>80</v>
      </c>
      <c r="B95" s="36" t="s">
        <v>113</v>
      </c>
      <c r="C95" s="97"/>
      <c r="D95" s="125"/>
      <c r="E95" s="90"/>
      <c r="F95" s="107"/>
      <c r="G95" s="108"/>
      <c r="H95" s="108"/>
      <c r="I95" s="127"/>
      <c r="O95" s="106"/>
      <c r="P95"/>
      <c r="Q95"/>
    </row>
    <row r="96" spans="1:17" ht="17.100000000000001" customHeight="1" x14ac:dyDescent="0.25">
      <c r="A96" s="34">
        <f t="shared" si="5"/>
        <v>81</v>
      </c>
      <c r="B96" s="73" t="s">
        <v>114</v>
      </c>
      <c r="C96" s="97"/>
      <c r="D96" s="125"/>
      <c r="E96" s="90"/>
      <c r="F96" s="107"/>
      <c r="G96" s="108"/>
      <c r="H96" s="108"/>
      <c r="I96" s="127"/>
      <c r="O96" s="106"/>
      <c r="P96"/>
      <c r="Q96"/>
    </row>
    <row r="97" spans="1:17" ht="17.100000000000001" customHeight="1" x14ac:dyDescent="0.25">
      <c r="A97" s="34">
        <f t="shared" si="5"/>
        <v>82</v>
      </c>
      <c r="B97" s="73" t="s">
        <v>115</v>
      </c>
      <c r="C97" s="97"/>
      <c r="D97" s="125"/>
      <c r="E97" s="90"/>
      <c r="F97" s="107"/>
      <c r="G97" s="108"/>
      <c r="H97" s="108"/>
      <c r="I97" s="127"/>
      <c r="O97" s="106"/>
      <c r="P97"/>
      <c r="Q97"/>
    </row>
    <row r="98" spans="1:17" ht="17.100000000000001" customHeight="1" x14ac:dyDescent="0.25">
      <c r="A98" s="34">
        <f t="shared" si="5"/>
        <v>83</v>
      </c>
      <c r="B98" s="73" t="s">
        <v>116</v>
      </c>
      <c r="C98" s="97"/>
      <c r="D98" s="125"/>
      <c r="E98" s="90"/>
      <c r="F98" s="107"/>
      <c r="G98" s="108"/>
      <c r="H98" s="108"/>
      <c r="I98" s="127"/>
      <c r="O98" s="106"/>
      <c r="P98"/>
      <c r="Q98"/>
    </row>
    <row r="99" spans="1:17" ht="17.100000000000001" customHeight="1" x14ac:dyDescent="0.25">
      <c r="A99" s="34"/>
      <c r="B99" s="16" t="s">
        <v>10</v>
      </c>
      <c r="C99" s="97" t="s">
        <v>132</v>
      </c>
      <c r="D99" s="125" t="s">
        <v>94</v>
      </c>
      <c r="E99" s="90" t="s">
        <v>143</v>
      </c>
      <c r="F99" s="107">
        <f>G99+H99+I99</f>
        <v>36202.374000000003</v>
      </c>
      <c r="G99" s="107">
        <f>ROUND('[1]Лимиты на 2018 от 29.01.18  (2)'!$C$10/1000,3)</f>
        <v>30771.71</v>
      </c>
      <c r="H99" s="107">
        <f>ROUND('[1]Лимиты на 2018 от 29.01.18  (2)'!$D$10/1000,3)</f>
        <v>5430.3019999999997</v>
      </c>
      <c r="I99" s="107">
        <f>ROUND('[1]Лимиты на 2018 от 29.01.18  (2)'!$E$10/1000,3)</f>
        <v>0.36199999999999999</v>
      </c>
      <c r="J99" s="131"/>
      <c r="K99" s="131"/>
      <c r="L99" s="131"/>
      <c r="M99" s="131"/>
      <c r="N99" s="131"/>
      <c r="O99" s="131"/>
      <c r="P99"/>
      <c r="Q99"/>
    </row>
    <row r="100" spans="1:17" ht="30.75" customHeight="1" x14ac:dyDescent="0.25">
      <c r="A100" s="34">
        <v>84</v>
      </c>
      <c r="B100" s="74" t="s">
        <v>118</v>
      </c>
      <c r="C100" s="97"/>
      <c r="D100" s="125"/>
      <c r="E100" s="90"/>
      <c r="F100" s="107"/>
      <c r="G100" s="107"/>
      <c r="H100" s="107"/>
      <c r="I100" s="107"/>
      <c r="J100" s="132"/>
      <c r="K100" s="132"/>
      <c r="L100" s="132"/>
      <c r="M100" s="132"/>
      <c r="N100" s="132"/>
      <c r="O100" s="132"/>
      <c r="P100"/>
      <c r="Q100"/>
    </row>
    <row r="101" spans="1:17" ht="17.100000000000001" customHeight="1" x14ac:dyDescent="0.25">
      <c r="A101" s="34">
        <v>84</v>
      </c>
      <c r="B101" s="74" t="s">
        <v>119</v>
      </c>
      <c r="C101" s="97"/>
      <c r="D101" s="125"/>
      <c r="E101" s="90"/>
      <c r="F101" s="107"/>
      <c r="G101" s="107"/>
      <c r="H101" s="107"/>
      <c r="I101" s="107"/>
      <c r="J101" s="132"/>
      <c r="K101" s="132"/>
      <c r="L101" s="132"/>
      <c r="M101" s="132"/>
      <c r="N101" s="132"/>
      <c r="O101" s="132"/>
      <c r="P101"/>
      <c r="Q101"/>
    </row>
    <row r="102" spans="1:17" ht="17.100000000000001" customHeight="1" x14ac:dyDescent="0.25">
      <c r="A102" s="34">
        <v>84</v>
      </c>
      <c r="B102" s="74" t="s">
        <v>120</v>
      </c>
      <c r="C102" s="97"/>
      <c r="D102" s="125"/>
      <c r="E102" s="90"/>
      <c r="F102" s="107"/>
      <c r="G102" s="107"/>
      <c r="H102" s="107"/>
      <c r="I102" s="107"/>
      <c r="J102" s="132"/>
      <c r="K102" s="132"/>
      <c r="L102" s="132"/>
      <c r="M102" s="132"/>
      <c r="N102" s="132"/>
      <c r="O102" s="132"/>
      <c r="P102"/>
      <c r="Q102"/>
    </row>
    <row r="103" spans="1:17" ht="17.100000000000001" customHeight="1" x14ac:dyDescent="0.25">
      <c r="A103" s="34">
        <v>84</v>
      </c>
      <c r="B103" s="74" t="s">
        <v>121</v>
      </c>
      <c r="C103" s="97"/>
      <c r="D103" s="125"/>
      <c r="E103" s="90"/>
      <c r="F103" s="107"/>
      <c r="G103" s="107"/>
      <c r="H103" s="107"/>
      <c r="I103" s="107"/>
      <c r="J103" s="132"/>
      <c r="K103" s="132"/>
      <c r="L103" s="132"/>
      <c r="M103" s="132"/>
      <c r="N103" s="132"/>
      <c r="O103" s="132"/>
      <c r="P103"/>
      <c r="Q103"/>
    </row>
    <row r="104" spans="1:17" ht="17.100000000000001" customHeight="1" x14ac:dyDescent="0.25">
      <c r="A104" s="34">
        <v>84</v>
      </c>
      <c r="B104" s="74" t="s">
        <v>122</v>
      </c>
      <c r="C104" s="97"/>
      <c r="D104" s="125"/>
      <c r="E104" s="90"/>
      <c r="F104" s="107"/>
      <c r="G104" s="107"/>
      <c r="H104" s="107"/>
      <c r="I104" s="107"/>
      <c r="J104" s="132"/>
      <c r="K104" s="132"/>
      <c r="L104" s="132"/>
      <c r="M104" s="132"/>
      <c r="N104" s="132"/>
      <c r="O104" s="132"/>
      <c r="P104"/>
      <c r="Q104"/>
    </row>
    <row r="105" spans="1:17" ht="17.100000000000001" customHeight="1" x14ac:dyDescent="0.25">
      <c r="A105" s="34">
        <v>84</v>
      </c>
      <c r="B105" s="74" t="s">
        <v>123</v>
      </c>
      <c r="C105" s="97"/>
      <c r="D105" s="125"/>
      <c r="E105" s="90"/>
      <c r="F105" s="107"/>
      <c r="G105" s="107"/>
      <c r="H105" s="107"/>
      <c r="I105" s="107"/>
      <c r="J105" s="132"/>
      <c r="K105" s="132"/>
      <c r="L105" s="132"/>
      <c r="M105" s="132"/>
      <c r="N105" s="132"/>
      <c r="O105" s="132"/>
      <c r="P105"/>
      <c r="Q105"/>
    </row>
    <row r="106" spans="1:17" ht="17.100000000000001" customHeight="1" x14ac:dyDescent="0.25">
      <c r="A106" s="34">
        <v>84</v>
      </c>
      <c r="B106" s="74" t="s">
        <v>124</v>
      </c>
      <c r="C106" s="97"/>
      <c r="D106" s="125"/>
      <c r="E106" s="90"/>
      <c r="F106" s="107"/>
      <c r="G106" s="107"/>
      <c r="H106" s="107"/>
      <c r="I106" s="107"/>
      <c r="J106" s="132"/>
      <c r="K106" s="132"/>
      <c r="L106" s="132"/>
      <c r="M106" s="132"/>
      <c r="N106" s="132"/>
      <c r="O106" s="132"/>
      <c r="P106"/>
      <c r="Q106"/>
    </row>
    <row r="107" spans="1:17" ht="17.100000000000001" customHeight="1" x14ac:dyDescent="0.25">
      <c r="A107" s="34">
        <v>84</v>
      </c>
      <c r="B107" s="74" t="s">
        <v>125</v>
      </c>
      <c r="C107" s="97"/>
      <c r="D107" s="125"/>
      <c r="E107" s="90"/>
      <c r="F107" s="107"/>
      <c r="G107" s="107"/>
      <c r="H107" s="107"/>
      <c r="I107" s="107"/>
      <c r="J107" s="132"/>
      <c r="K107" s="132"/>
      <c r="L107" s="132"/>
      <c r="M107" s="132"/>
      <c r="N107" s="132"/>
      <c r="O107" s="132"/>
      <c r="P107"/>
      <c r="Q107"/>
    </row>
    <row r="108" spans="1:17" ht="17.100000000000001" customHeight="1" x14ac:dyDescent="0.25">
      <c r="A108" s="34">
        <v>84</v>
      </c>
      <c r="B108" s="74" t="s">
        <v>126</v>
      </c>
      <c r="C108" s="97"/>
      <c r="D108" s="125"/>
      <c r="E108" s="90"/>
      <c r="F108" s="107"/>
      <c r="G108" s="107"/>
      <c r="H108" s="107"/>
      <c r="I108" s="107"/>
      <c r="J108" s="132"/>
      <c r="K108" s="132"/>
      <c r="L108" s="132"/>
      <c r="M108" s="132"/>
      <c r="N108" s="132"/>
      <c r="O108" s="132"/>
      <c r="P108"/>
      <c r="Q108"/>
    </row>
    <row r="109" spans="1:17" ht="17.100000000000001" customHeight="1" x14ac:dyDescent="0.25">
      <c r="A109" s="34">
        <v>84</v>
      </c>
      <c r="B109" s="74" t="s">
        <v>127</v>
      </c>
      <c r="C109" s="97"/>
      <c r="D109" s="125"/>
      <c r="E109" s="90"/>
      <c r="F109" s="107"/>
      <c r="G109" s="107"/>
      <c r="H109" s="107"/>
      <c r="I109" s="107"/>
      <c r="J109" s="132"/>
      <c r="K109" s="132"/>
      <c r="L109" s="132"/>
      <c r="M109" s="132"/>
      <c r="N109" s="132"/>
      <c r="O109" s="132"/>
      <c r="P109"/>
      <c r="Q109"/>
    </row>
    <row r="110" spans="1:17" ht="17.100000000000001" customHeight="1" x14ac:dyDescent="0.25">
      <c r="A110" s="34">
        <v>84</v>
      </c>
      <c r="B110" s="74" t="s">
        <v>128</v>
      </c>
      <c r="C110" s="97"/>
      <c r="D110" s="125"/>
      <c r="E110" s="90"/>
      <c r="F110" s="107"/>
      <c r="G110" s="107"/>
      <c r="H110" s="107"/>
      <c r="I110" s="107"/>
      <c r="J110" s="132"/>
      <c r="K110" s="132"/>
      <c r="L110" s="132"/>
      <c r="M110" s="132"/>
      <c r="N110" s="132"/>
      <c r="O110" s="132"/>
      <c r="P110"/>
      <c r="Q110"/>
    </row>
    <row r="111" spans="1:17" ht="34.5" customHeight="1" x14ac:dyDescent="0.25">
      <c r="A111" s="34">
        <v>84</v>
      </c>
      <c r="B111" s="74" t="s">
        <v>129</v>
      </c>
      <c r="C111" s="97"/>
      <c r="D111" s="125"/>
      <c r="E111" s="90"/>
      <c r="F111" s="107"/>
      <c r="G111" s="107"/>
      <c r="H111" s="107"/>
      <c r="I111" s="107"/>
      <c r="J111" s="132"/>
      <c r="K111" s="132"/>
      <c r="L111" s="132"/>
      <c r="M111" s="132"/>
      <c r="N111" s="132"/>
      <c r="O111" s="132"/>
      <c r="P111"/>
      <c r="Q111"/>
    </row>
    <row r="112" spans="1:17" ht="17.100000000000001" customHeight="1" x14ac:dyDescent="0.25">
      <c r="A112" s="34">
        <v>84</v>
      </c>
      <c r="B112" s="74" t="s">
        <v>130</v>
      </c>
      <c r="C112" s="97"/>
      <c r="D112" s="125"/>
      <c r="E112" s="90"/>
      <c r="F112" s="107"/>
      <c r="G112" s="107"/>
      <c r="H112" s="107"/>
      <c r="I112" s="107"/>
      <c r="J112" s="132"/>
      <c r="K112" s="132"/>
      <c r="L112" s="132"/>
      <c r="M112" s="132"/>
      <c r="N112" s="132"/>
      <c r="O112" s="132"/>
      <c r="P112"/>
      <c r="Q112"/>
    </row>
    <row r="113" spans="1:17" ht="17.100000000000001" customHeight="1" x14ac:dyDescent="0.25">
      <c r="A113" s="34">
        <v>84</v>
      </c>
      <c r="B113" s="74" t="s">
        <v>131</v>
      </c>
      <c r="C113" s="97"/>
      <c r="D113" s="125"/>
      <c r="E113" s="90"/>
      <c r="F113" s="107"/>
      <c r="G113" s="107"/>
      <c r="H113" s="107"/>
      <c r="I113" s="107"/>
      <c r="J113" s="132"/>
      <c r="K113" s="132"/>
      <c r="L113" s="132"/>
      <c r="M113" s="132"/>
      <c r="N113" s="132"/>
      <c r="O113" s="132"/>
      <c r="P113"/>
      <c r="Q113"/>
    </row>
    <row r="114" spans="1:17" s="56" customFormat="1" ht="94.5" customHeight="1" x14ac:dyDescent="0.2">
      <c r="A114" s="51" t="s">
        <v>4</v>
      </c>
      <c r="B114" s="75" t="s">
        <v>133</v>
      </c>
      <c r="C114" s="57" t="s">
        <v>135</v>
      </c>
      <c r="D114" s="58"/>
      <c r="E114" s="87"/>
      <c r="F114" s="65">
        <f>G114+H114+I114</f>
        <v>179416.2</v>
      </c>
      <c r="G114" s="65">
        <f>SUM(G115:G119)</f>
        <v>73949.217000000004</v>
      </c>
      <c r="H114" s="65">
        <f t="shared" ref="H114:I114" si="6">SUM(H115:H119)</f>
        <v>99849.913</v>
      </c>
      <c r="I114" s="65">
        <f t="shared" si="6"/>
        <v>5617.07</v>
      </c>
      <c r="J114" s="52"/>
      <c r="K114" s="52"/>
      <c r="L114" s="52"/>
      <c r="M114" s="52"/>
      <c r="N114" s="52"/>
      <c r="O114" s="54" t="e">
        <f>SUM(#REF!)</f>
        <v>#REF!</v>
      </c>
      <c r="P114" s="55"/>
      <c r="Q114" s="53"/>
    </row>
    <row r="115" spans="1:17" ht="38.25" customHeight="1" x14ac:dyDescent="0.25">
      <c r="A115" s="30">
        <v>1</v>
      </c>
      <c r="B115" s="80" t="s">
        <v>136</v>
      </c>
      <c r="C115" s="90"/>
      <c r="D115" s="133" t="s">
        <v>141</v>
      </c>
      <c r="E115" s="90"/>
      <c r="F115" s="59">
        <f>G115+H115+I115</f>
        <v>37500</v>
      </c>
      <c r="G115" s="59">
        <f>ROUND('[2]общественные территории'!$AM$10/1000,3)</f>
        <v>28899.694</v>
      </c>
      <c r="H115" s="48">
        <f>ROUND('[2]общественные территории'!$AN$10/1000,3)</f>
        <v>5099.9660000000003</v>
      </c>
      <c r="I115" s="48">
        <f>ROUND('[2]общественные территории'!$AO$10/1000,3)</f>
        <v>3500.34</v>
      </c>
      <c r="O115" s="23"/>
      <c r="P115" s="14"/>
    </row>
    <row r="116" spans="1:17" ht="24.75" customHeight="1" x14ac:dyDescent="0.25">
      <c r="A116" s="30">
        <f>A115+1</f>
        <v>2</v>
      </c>
      <c r="B116" s="89" t="s">
        <v>138</v>
      </c>
      <c r="C116" s="90"/>
      <c r="D116" s="133"/>
      <c r="E116" s="90"/>
      <c r="F116" s="59">
        <f>G116+H116+I116</f>
        <v>112799.99999999999</v>
      </c>
      <c r="G116" s="59">
        <f>ROUND('[2]общественные территории'!$AM$64/1000,3)</f>
        <v>43349.540999999997</v>
      </c>
      <c r="H116" s="48">
        <f>ROUND('[2]общественные территории'!$AN$64/1000,3)</f>
        <v>69449.948999999993</v>
      </c>
      <c r="I116" s="48">
        <f>ROUND('[2]общественные территории'!$AO$64/1000,3)</f>
        <v>0.51</v>
      </c>
      <c r="O116" s="23"/>
      <c r="P116" s="14"/>
    </row>
    <row r="117" spans="1:17" ht="50.25" customHeight="1" x14ac:dyDescent="0.2">
      <c r="A117" s="30">
        <f t="shared" ref="A117:A119" si="7">A116+1</f>
        <v>3</v>
      </c>
      <c r="B117" s="81" t="s">
        <v>139</v>
      </c>
      <c r="C117" s="90"/>
      <c r="D117" s="133"/>
      <c r="E117" s="90"/>
      <c r="F117" s="59">
        <f t="shared" ref="F117:F119" si="8">G117+H117+I117</f>
        <v>25000</v>
      </c>
      <c r="G117" s="59">
        <f>ROUND('[2]общественные территории'!$AM$65/1000,3)</f>
        <v>0</v>
      </c>
      <c r="H117" s="48">
        <f>ROUND('[2]общественные территории'!$AN$65/1000,3)</f>
        <v>25000</v>
      </c>
      <c r="I117" s="48">
        <f>ROUND('[2]общественные территории'!$AO$65/1000,3)</f>
        <v>0</v>
      </c>
      <c r="O117" s="23"/>
      <c r="P117" s="14"/>
    </row>
    <row r="118" spans="1:17" ht="32.25" customHeight="1" x14ac:dyDescent="0.25">
      <c r="A118" s="30">
        <f t="shared" si="7"/>
        <v>4</v>
      </c>
      <c r="B118" s="80" t="s">
        <v>140</v>
      </c>
      <c r="C118" s="90"/>
      <c r="D118" s="133"/>
      <c r="E118" s="90"/>
      <c r="F118" s="59">
        <f t="shared" si="8"/>
        <v>2000</v>
      </c>
      <c r="G118" s="59">
        <f>ROUND('[2]общественные территории'!$AM$66/1000,3)</f>
        <v>1699.982</v>
      </c>
      <c r="H118" s="48">
        <f>ROUND('[2]общественные территории'!$AN$66/1000,3)</f>
        <v>299.99799999999999</v>
      </c>
      <c r="I118" s="48">
        <f>ROUND('[2]общественные территории'!$AO$66/1000,3)</f>
        <v>0.02</v>
      </c>
      <c r="O118" s="23"/>
      <c r="P118" s="14"/>
    </row>
    <row r="119" spans="1:17" ht="32.25" customHeight="1" x14ac:dyDescent="0.25">
      <c r="A119" s="30">
        <f t="shared" si="7"/>
        <v>5</v>
      </c>
      <c r="B119" s="80" t="s">
        <v>137</v>
      </c>
      <c r="C119" s="90"/>
      <c r="D119" s="133"/>
      <c r="E119" s="90"/>
      <c r="F119" s="59">
        <f t="shared" si="8"/>
        <v>2116.1999999999998</v>
      </c>
      <c r="G119" s="59">
        <f>ROUND('[2]общественные территории'!$AM$34/1000,3)</f>
        <v>0</v>
      </c>
      <c r="H119" s="48">
        <f>ROUND('[2]общественные территории'!$AN$34,3)</f>
        <v>0</v>
      </c>
      <c r="I119" s="48">
        <f>ROUND('[2]общественные территории'!$AO$34/1000,3)</f>
        <v>2116.1999999999998</v>
      </c>
      <c r="O119" s="23"/>
      <c r="P119" s="14"/>
    </row>
    <row r="120" spans="1:17" s="50" customFormat="1" ht="35.25" customHeight="1" x14ac:dyDescent="0.25">
      <c r="A120" s="62"/>
      <c r="B120" s="70"/>
      <c r="C120" s="63"/>
      <c r="D120" s="63"/>
      <c r="E120" s="63"/>
      <c r="F120" s="63"/>
      <c r="G120" s="63"/>
      <c r="H120" s="61"/>
      <c r="I120" s="61"/>
      <c r="J120" s="49"/>
      <c r="K120" s="49"/>
      <c r="L120" s="49"/>
      <c r="M120" s="49"/>
      <c r="N120" s="49"/>
      <c r="O120" s="43"/>
    </row>
    <row r="121" spans="1:17" ht="20.100000000000001" customHeight="1" x14ac:dyDescent="0.25">
      <c r="A121" s="37" t="s">
        <v>30</v>
      </c>
      <c r="B121" s="86"/>
      <c r="C121" s="1"/>
      <c r="D121" s="1"/>
      <c r="E121" s="84"/>
      <c r="F121" s="1"/>
      <c r="G121" s="1"/>
      <c r="H121" s="1"/>
      <c r="I121" s="1"/>
      <c r="P121"/>
      <c r="Q121"/>
    </row>
    <row r="122" spans="1:17" ht="20.100000000000001" customHeight="1" x14ac:dyDescent="0.25">
      <c r="A122" s="37" t="s">
        <v>13</v>
      </c>
      <c r="B122" s="86"/>
      <c r="C122" s="1"/>
      <c r="D122" s="1"/>
      <c r="E122" s="84"/>
      <c r="F122" s="1"/>
      <c r="G122" s="1"/>
      <c r="H122" s="1"/>
      <c r="I122" s="1"/>
      <c r="P122"/>
      <c r="Q122"/>
    </row>
    <row r="123" spans="1:17" ht="15.75" x14ac:dyDescent="0.25">
      <c r="A123" s="1"/>
      <c r="B123" s="1"/>
      <c r="C123" s="1"/>
      <c r="D123" s="1"/>
      <c r="E123" s="84"/>
      <c r="F123" s="1"/>
      <c r="G123" s="1"/>
      <c r="H123" s="1"/>
      <c r="I123" s="1"/>
    </row>
  </sheetData>
  <mergeCells count="64">
    <mergeCell ref="M99:M113"/>
    <mergeCell ref="N99:N113"/>
    <mergeCell ref="O99:O113"/>
    <mergeCell ref="D115:D119"/>
    <mergeCell ref="E99:E113"/>
    <mergeCell ref="D99:D113"/>
    <mergeCell ref="K99:K113"/>
    <mergeCell ref="L99:L113"/>
    <mergeCell ref="E115:E119"/>
    <mergeCell ref="C99:C113"/>
    <mergeCell ref="G99:G113"/>
    <mergeCell ref="H99:H113"/>
    <mergeCell ref="I99:I113"/>
    <mergeCell ref="J99:J113"/>
    <mergeCell ref="F99:F113"/>
    <mergeCell ref="H76:H98"/>
    <mergeCell ref="I76:I98"/>
    <mergeCell ref="E61:E75"/>
    <mergeCell ref="C61:C75"/>
    <mergeCell ref="C76:C98"/>
    <mergeCell ref="D76:D98"/>
    <mergeCell ref="E76:E98"/>
    <mergeCell ref="H27:H43"/>
    <mergeCell ref="C11:C26"/>
    <mergeCell ref="D11:D26"/>
    <mergeCell ref="E11:E26"/>
    <mergeCell ref="D61:D75"/>
    <mergeCell ref="C44:C60"/>
    <mergeCell ref="D44:D60"/>
    <mergeCell ref="E44:E60"/>
    <mergeCell ref="F44:F60"/>
    <mergeCell ref="G44:G60"/>
    <mergeCell ref="O5:O7"/>
    <mergeCell ref="O76:O98"/>
    <mergeCell ref="F61:F75"/>
    <mergeCell ref="G61:G75"/>
    <mergeCell ref="H61:H75"/>
    <mergeCell ref="F11:F26"/>
    <mergeCell ref="G11:G26"/>
    <mergeCell ref="H11:H26"/>
    <mergeCell ref="I61:I75"/>
    <mergeCell ref="F76:F98"/>
    <mergeCell ref="G76:G98"/>
    <mergeCell ref="I27:I43"/>
    <mergeCell ref="H44:H60"/>
    <mergeCell ref="I44:I60"/>
    <mergeCell ref="I11:I26"/>
    <mergeCell ref="F27:F43"/>
    <mergeCell ref="C115:C119"/>
    <mergeCell ref="H1:I1"/>
    <mergeCell ref="H2:I2"/>
    <mergeCell ref="A3:I3"/>
    <mergeCell ref="A5:A7"/>
    <mergeCell ref="B5:B7"/>
    <mergeCell ref="C5:C7"/>
    <mergeCell ref="D5:D7"/>
    <mergeCell ref="E5:E7"/>
    <mergeCell ref="F5:I5"/>
    <mergeCell ref="F6:F7"/>
    <mergeCell ref="G6:I6"/>
    <mergeCell ref="C27:C43"/>
    <mergeCell ref="D27:D43"/>
    <mergeCell ref="E27:E43"/>
    <mergeCell ref="G27:G43"/>
  </mergeCells>
  <printOptions horizontalCentered="1"/>
  <pageMargins left="0.47244094488188981" right="0.19685039370078741" top="0.78740157480314965" bottom="0.78740157480314965" header="0.15748031496062992" footer="0.15748031496062992"/>
  <pageSetup paperSize="9" scale="53" firstPageNumber="163" fitToHeight="0" orientation="landscape" r:id="rId1"/>
  <headerFooter scaleWithDoc="0"/>
  <rowBreaks count="2" manualBreakCount="2">
    <brk id="26" max="8" man="1"/>
    <brk id="60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План на 2018</vt:lpstr>
      <vt:lpstr>'План на 2018'!Заголовки_для_печати</vt:lpstr>
      <vt:lpstr>'План на 2018'!Область_печати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Болдырева А.А.</cp:lastModifiedBy>
  <cp:lastPrinted>2018-04-04T07:21:01Z</cp:lastPrinted>
  <dcterms:created xsi:type="dcterms:W3CDTF">2005-05-11T09:34:44Z</dcterms:created>
  <dcterms:modified xsi:type="dcterms:W3CDTF">2018-04-04T08:23:59Z</dcterms:modified>
</cp:coreProperties>
</file>