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035" windowHeight="11250"/>
  </bookViews>
  <sheets>
    <sheet name="01.04.2017" sheetId="1" r:id="rId1"/>
  </sheets>
  <calcPr calcId="144525"/>
</workbook>
</file>

<file path=xl/calcChain.xml><?xml version="1.0" encoding="utf-8"?>
<calcChain xmlns="http://schemas.openxmlformats.org/spreadsheetml/2006/main">
  <c r="L108" i="1" l="1"/>
  <c r="L106" i="1" s="1"/>
  <c r="F106" i="1"/>
  <c r="D106" i="1"/>
  <c r="L101" i="1"/>
  <c r="F101" i="1"/>
  <c r="D101" i="1"/>
  <c r="L89" i="1"/>
  <c r="F89" i="1"/>
  <c r="D89" i="1"/>
  <c r="L75" i="1"/>
  <c r="F75" i="1"/>
  <c r="D75" i="1"/>
  <c r="L71" i="1"/>
  <c r="F71" i="1"/>
  <c r="D71" i="1"/>
  <c r="L64" i="1"/>
  <c r="F64" i="1"/>
  <c r="D64" i="1"/>
  <c r="F62" i="1"/>
  <c r="D62" i="1"/>
  <c r="L59" i="1"/>
  <c r="D59" i="1"/>
  <c r="D58" i="1" s="1"/>
  <c r="L55" i="1"/>
  <c r="F55" i="1"/>
  <c r="D55" i="1"/>
  <c r="L51" i="1"/>
  <c r="F51" i="1"/>
  <c r="D51" i="1"/>
  <c r="D49" i="1"/>
  <c r="L48" i="1"/>
  <c r="L44" i="1"/>
  <c r="L42" i="1" s="1"/>
  <c r="F44" i="1"/>
  <c r="F42" i="1" s="1"/>
  <c r="D44" i="1"/>
  <c r="D42" i="1" s="1"/>
  <c r="L37" i="1"/>
  <c r="F37" i="1"/>
  <c r="D37" i="1"/>
  <c r="L23" i="1"/>
  <c r="F23" i="1"/>
  <c r="D23" i="1"/>
  <c r="L19" i="1"/>
  <c r="F19" i="1"/>
  <c r="D19" i="1"/>
  <c r="L12" i="1"/>
  <c r="L7" i="1" s="1"/>
  <c r="F12" i="1"/>
  <c r="D12" i="1"/>
  <c r="L10" i="1"/>
  <c r="D10" i="1"/>
  <c r="D7" i="1" s="1"/>
  <c r="L9" i="1"/>
  <c r="F9" i="1"/>
  <c r="F7" i="1"/>
  <c r="F6" i="1" l="1"/>
  <c r="L6" i="1"/>
  <c r="F59" i="1"/>
  <c r="F58" i="1" s="1"/>
  <c r="D6" i="1"/>
  <c r="L58" i="1"/>
</calcChain>
</file>

<file path=xl/sharedStrings.xml><?xml version="1.0" encoding="utf-8"?>
<sst xmlns="http://schemas.openxmlformats.org/spreadsheetml/2006/main" count="309" uniqueCount="116">
  <si>
    <t>СВЕДЕНИЯ О ЧИСЛЕННОСТИ РАБОТНИКОВ И ФОНДЕ ЗАРАБОТНОЙ ПЛАТЫ В МУНИЦИПАЛЬНЫХ УЧРЕЖДЕНИЯХ ГОРОДСКОГО ОКРУГА ГОРОД ВОРОНЕЖ   ПО СОСТОЯНИЮ НА 01 АПРЕЛЯ  2017 ГОДА</t>
  </si>
  <si>
    <t>тыс. рублей</t>
  </si>
  <si>
    <t>№</t>
  </si>
  <si>
    <t>Показатели</t>
  </si>
  <si>
    <t>Единица измерения</t>
  </si>
  <si>
    <t xml:space="preserve"> по состоянию на 01.04.2017</t>
  </si>
  <si>
    <t xml:space="preserve"> по состоянию на 01.10.2016</t>
  </si>
  <si>
    <t xml:space="preserve"> по состоянию на 01.01.2017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</si>
  <si>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</si>
  <si>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</si>
  <si>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</si>
  <si>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1.1.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</si>
  <si>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</si>
  <si>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</si>
  <si>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</si>
  <si>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</si>
  <si>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</si>
  <si>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</si>
  <si>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</si>
  <si>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</si>
  <si>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</si>
  <si>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</si>
  <si>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МАУ "МФЦ г. Воронежа"</t>
  </si>
  <si>
    <t>1.2.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</si>
  <si>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</si>
  <si>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</si>
  <si>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</si>
  <si>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1.3.</t>
  </si>
  <si>
    <t>Национальная экономика</t>
  </si>
  <si>
    <t>МАУ "Центр СМИ и рекламы"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</si>
  <si>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</si>
  <si>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</si>
  <si>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</si>
  <si>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</si>
  <si>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</si>
  <si>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</si>
  <si>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</si>
  <si>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</si>
  <si>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</si>
  <si>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</si>
  <si>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</si>
  <si>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1.4.</t>
  </si>
  <si>
    <t>Жилищно-коммунальное хозяйство</t>
  </si>
  <si>
    <t>МКУ "ГорДЕЗ ЖКХ"</t>
  </si>
  <si>
    <t>МКУ "ГАРС"</t>
  </si>
  <si>
    <t>МКУ "Администрация городских кладбищ"</t>
  </si>
  <si>
    <t>1.5.</t>
  </si>
  <si>
    <t>Образование</t>
  </si>
  <si>
    <t>Учреждения образования</t>
  </si>
  <si>
    <t>МУ по централизованному ведению бухгалтерского учета</t>
  </si>
  <si>
    <t>МКУ "Центр молодежных проектов и  программ"</t>
  </si>
  <si>
    <t>МАУ "ЦДО Перемена"</t>
  </si>
  <si>
    <t>Учреждения дополнительного  образования (спорт. школы)</t>
  </si>
  <si>
    <t>МКУ "ЦБ УДО"</t>
  </si>
  <si>
    <t>Учреждения дополнительного  образования (ДШИ)</t>
  </si>
  <si>
    <t>1.6.</t>
  </si>
  <si>
    <t>Культура и искусство</t>
  </si>
  <si>
    <t>Учреждения культуры</t>
  </si>
  <si>
    <t>МКУ "Централизованнная бухгалтерия учреждений культуры"</t>
  </si>
  <si>
    <t>1.7.</t>
  </si>
  <si>
    <t>Физическая культура и спорт</t>
  </si>
  <si>
    <t>МБУ ГФСЦ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</si>
  <si>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</si>
  <si>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</si>
  <si>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Администрация городского округа город Воронеж</t>
  </si>
  <si>
    <t>2.1.</t>
  </si>
  <si>
    <t>МБУ "Муниципальный архив городского округа город Воронеж"</t>
  </si>
  <si>
    <t>МБУ "Управление служебных зданий администрации городского округа город Воронеж"</t>
  </si>
  <si>
    <t>МКУ "Автобаза администрации городского округа город Воронеж"</t>
  </si>
  <si>
    <t>МКУ "Информационные технологии"</t>
  </si>
  <si>
    <t xml:space="preserve"> в том числе, Избирательная комиссия</t>
  </si>
  <si>
    <t>Воронежская городская Дума</t>
  </si>
  <si>
    <t>Избирательная комиссия городского округа город Воронеж</t>
  </si>
  <si>
    <t>Контрольно-счетная палата городского округа город Воронеж</t>
  </si>
  <si>
    <t>управа Железнодорожного района городского округа город Воронеж</t>
  </si>
  <si>
    <t>управа Коминтерновского района городского округа город Воронеж</t>
  </si>
  <si>
    <t>управа Левобережного района городского округа город Воронеж</t>
  </si>
  <si>
    <t>управа Ленинского района городского округа город Воронеж</t>
  </si>
  <si>
    <t>управа Советского района городского округа город Воронеж</t>
  </si>
  <si>
    <t>2.2.</t>
  </si>
  <si>
    <t>управа Центрального района городского округа город Воронеж</t>
  </si>
  <si>
    <t>управление финансово-бюджетной политики администрации городского округа город Воронеж</t>
  </si>
  <si>
    <t>ИТОГО по I разделу</t>
  </si>
  <si>
    <t>2.3.</t>
  </si>
  <si>
    <t>МКУ "Управление по делам гражданской обороны и чрезвычайным ситуациям администрации городского округа город Воронеж"</t>
  </si>
  <si>
    <t>ИТОГО по III разделу</t>
  </si>
  <si>
    <t>МБУ"Комбинат благоустройства Центрального района"</t>
  </si>
  <si>
    <t>МБУ "Центр организации дорожного движения"</t>
  </si>
  <si>
    <t>МКУ "Дирекция единого заказчика капитального строительства"</t>
  </si>
  <si>
    <t>МАУ"Центр СМИ и рекламы"</t>
  </si>
  <si>
    <t>МКУ "Городской центр муниципального имущества"</t>
  </si>
  <si>
    <t>2.4.</t>
  </si>
  <si>
    <t>ИТОГО по IV разделу</t>
  </si>
  <si>
    <t>МКУ"Городская аварийно-ремонтная служба"</t>
  </si>
  <si>
    <t>МКУ "Городская дирекция единого заказчика жилищно-коммунального хозяйства"</t>
  </si>
  <si>
    <t>МКУ " Администрация городских кладбищ"</t>
  </si>
  <si>
    <t>ИТОГО по V разделу</t>
  </si>
  <si>
    <t xml:space="preserve">Школы искусств и доп. образование </t>
  </si>
  <si>
    <t>Управление образования и мол. политики</t>
  </si>
  <si>
    <t>Управление физ. культуры (спорт. школы)</t>
  </si>
  <si>
    <t>ИТОГО по VII разделу</t>
  </si>
  <si>
    <t>Дома культуры и клубы</t>
  </si>
  <si>
    <t>Библиотеки</t>
  </si>
  <si>
    <t>МБУ "Центр военно-патриотического воспитания "Музей-диорама""</t>
  </si>
  <si>
    <t>2.5.</t>
  </si>
  <si>
    <t>МКУ"ЦБ управления культуры "</t>
  </si>
  <si>
    <t>ИТОГО по VIII разделу</t>
  </si>
  <si>
    <t>Учреждения образования и молодежной политики</t>
  </si>
  <si>
    <t>МБУ"Городской физкультурно-спортивный центр"</t>
  </si>
  <si>
    <t>Школы искусств и дополнительное образование</t>
  </si>
  <si>
    <t>ИТОГО по XI разделу</t>
  </si>
  <si>
    <t>Учреждения дополнительного  образования (спорт. Школы+ЦБ)</t>
  </si>
  <si>
    <t xml:space="preserve">ВСЕГО </t>
  </si>
  <si>
    <t>2.6.</t>
  </si>
  <si>
    <t>МКУ "Централизованнная бухгалтерия"</t>
  </si>
  <si>
    <t>2.7.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</si>
</sst>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3" fontId="0" fillId="3" borderId="0" xfId="0" applyNumberFormat="1" applyFill="1"/>
    <xf numFmtId="0" fontId="0" fillId="3" borderId="0" xfId="0" applyFill="1"/>
    <xf numFmtId="16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5" fillId="0" borderId="1" xfId="0" applyFont="1" applyBorder="1"/>
    <xf numFmtId="0" fontId="6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ill="1"/>
    <xf numFmtId="4" fontId="0" fillId="0" borderId="0" xfId="0" applyNumberFormat="1"/>
    <xf numFmtId="3" fontId="0" fillId="2" borderId="0" xfId="0" applyNumberFormat="1" applyFill="1"/>
    <xf numFmtId="1" fontId="3" fillId="2" borderId="1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" fontId="9" fillId="4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35"/>
  <sheetViews>
    <sheetView tabSelected="1" workbookViewId="0">
      <selection activeCell="M6" sqref="M6"/>
    </sheetView>
  </sheetViews>
  <sheetFormatPr defaultRowHeight="15" x14ac:dyDescent="0.25"/>
  <cols>
    <col min="1" max="1" width="7" customWidth="1"/>
    <col min="2" max="2" width="49.5703125" customWidth="1"/>
    <col min="3" max="3" width="15.140625" customWidth="1"/>
    <col min="4" max="4" width="19.5703125" style="28" customWidth="1"/>
    <col min="5" max="5" width="15.140625" hidden="1" customWidth="1"/>
    <col min="6" max="6" width="21.28515625" style="28" hidden="1" customWidth="1"/>
    <col min="7" max="7" width="2.85546875" hidden="1" customWidth="1"/>
    <col min="8" max="8" width="36.140625" hidden="1" customWidth="1"/>
    <col min="9" max="9" width="34.5703125" hidden="1" customWidth="1"/>
    <col min="10" max="10" width="0" hidden="1" customWidth="1"/>
    <col min="11" max="11" width="15" hidden="1" customWidth="1"/>
    <col min="12" max="12" width="19.5703125" style="28" hidden="1" customWidth="1"/>
    <col min="13" max="13" width="17.42578125" customWidth="1"/>
    <col min="14" max="14" width="13.7109375" customWidth="1"/>
  </cols>
  <sheetData>
    <row r="2" spans="1:12" ht="79.5" customHeight="1" x14ac:dyDescent="0.3">
      <c r="A2" s="40" t="s">
        <v>0</v>
      </c>
      <c r="B2" s="40"/>
      <c r="C2" s="40"/>
      <c r="D2" s="40"/>
      <c r="E2" s="1"/>
      <c r="F2" s="1"/>
      <c r="L2"/>
    </row>
    <row r="3" spans="1:12" ht="18.75" x14ac:dyDescent="0.3">
      <c r="A3" s="40"/>
      <c r="B3" s="40"/>
      <c r="C3" s="40"/>
      <c r="D3" s="40"/>
      <c r="E3" s="1"/>
      <c r="F3" s="1"/>
      <c r="L3"/>
    </row>
    <row r="4" spans="1:12" x14ac:dyDescent="0.25">
      <c r="D4" s="2" t="s">
        <v>1</v>
      </c>
      <c r="F4" s="2" t="s">
        <v>1</v>
      </c>
      <c r="L4" s="2" t="s">
        <v>1</v>
      </c>
    </row>
    <row r="5" spans="1:12" ht="37.5" x14ac:dyDescent="0.25">
      <c r="A5" s="3" t="s">
        <v>2</v>
      </c>
      <c r="B5" s="3" t="s">
        <v>3</v>
      </c>
      <c r="C5" s="3" t="s">
        <v>4</v>
      </c>
      <c r="D5" s="4" t="s">
        <v>5</v>
      </c>
      <c r="E5" s="3" t="s">
        <v>4</v>
      </c>
      <c r="F5" s="4" t="s">
        <v>6</v>
      </c>
      <c r="L5" s="4" t="s">
        <v>7</v>
      </c>
    </row>
    <row r="6" spans="1:12" ht="59.25" customHeight="1" x14ac:dyDescent="0.25">
      <c r="A6" s="5" t="s">
        <v>8</v>
      </c>
      <c r="B6" s="6" t="s">
        <v>9</v>
      </c>
      <c r="C6" s="5" t="s">
        <v>10</v>
      </c>
      <c r="D6" s="7">
        <f>D7+D19+D23+D37+D42+D51+D55</f>
        <v>25713</v>
      </c>
      <c r="E6" s="5" t="s">
        <v>10</v>
      </c>
      <c r="F6" s="7">
        <f>F7+F19+F23+F37+F42+F51+F55</f>
        <v>25426</v>
      </c>
      <c r="G6" s="8"/>
      <c r="H6" s="8"/>
      <c r="L6" s="7">
        <f>L7+L19+L23+L37+L42+L51+L55</f>
        <v>25501</v>
      </c>
    </row>
    <row r="7" spans="1:12" ht="18.75" x14ac:dyDescent="0.25">
      <c r="A7" s="9" t="s">
        <v>11</v>
      </c>
      <c r="B7" s="10" t="s">
        <v>12</v>
      </c>
      <c r="C7" s="11" t="s">
        <v>10</v>
      </c>
      <c r="D7" s="12">
        <f>D9+D10+D12</f>
        <v>1984</v>
      </c>
      <c r="E7" s="11" t="s">
        <v>10</v>
      </c>
      <c r="F7" s="12">
        <f>F9+F10+F12</f>
        <v>1977</v>
      </c>
      <c r="G7" s="8"/>
      <c r="L7" s="12">
        <f>L9+L10+L12</f>
        <v>1978</v>
      </c>
    </row>
    <row r="8" spans="1:12" ht="18.75" x14ac:dyDescent="0.25">
      <c r="A8" s="37"/>
      <c r="B8" s="10" t="s">
        <v>13</v>
      </c>
      <c r="C8" s="13"/>
      <c r="D8" s="12"/>
      <c r="E8" s="13"/>
      <c r="F8" s="12"/>
      <c r="G8" s="8"/>
      <c r="L8" s="12"/>
    </row>
    <row r="9" spans="1:12" ht="37.5" x14ac:dyDescent="0.25">
      <c r="A9" s="37"/>
      <c r="B9" s="10" t="s">
        <v>14</v>
      </c>
      <c r="C9" s="11" t="s">
        <v>10</v>
      </c>
      <c r="D9" s="7">
        <v>1304</v>
      </c>
      <c r="E9" s="11" t="s">
        <v>10</v>
      </c>
      <c r="F9" s="7">
        <f>1296+7</f>
        <v>1303</v>
      </c>
      <c r="G9" s="8"/>
      <c r="L9" s="7">
        <f>1303</f>
        <v>1303</v>
      </c>
    </row>
    <row r="10" spans="1:12" ht="18.75" hidden="1" x14ac:dyDescent="0.25">
      <c r="A10" s="37"/>
      <c r="B10" s="10" t="s">
        <v>15</v>
      </c>
      <c r="C10" s="11" t="s">
        <v>10</v>
      </c>
      <c r="D10" s="7">
        <f>253+7</f>
        <v>260</v>
      </c>
      <c r="E10" s="11" t="s">
        <v>10</v>
      </c>
      <c r="F10" s="7">
        <v>249</v>
      </c>
      <c r="G10" s="8"/>
      <c r="L10" s="7">
        <f>244+7</f>
        <v>251</v>
      </c>
    </row>
    <row r="11" spans="1:12" ht="18.75" hidden="1" x14ac:dyDescent="0.25">
      <c r="A11" s="14"/>
      <c r="B11" s="10" t="s">
        <v>16</v>
      </c>
      <c r="C11" s="13"/>
      <c r="D11" s="7"/>
      <c r="E11" s="13"/>
      <c r="F11" s="7">
        <v>7</v>
      </c>
      <c r="G11" s="8"/>
      <c r="L11" s="7">
        <v>7</v>
      </c>
    </row>
    <row r="12" spans="1:12" ht="18.75" hidden="1" x14ac:dyDescent="0.25">
      <c r="A12" s="14">
        <v>2</v>
      </c>
      <c r="B12" s="10" t="s">
        <v>17</v>
      </c>
      <c r="C12" s="13"/>
      <c r="D12" s="15">
        <f>D14+D15+D16+D17</f>
        <v>420</v>
      </c>
      <c r="E12" s="16"/>
      <c r="F12" s="15">
        <f>F14+F15+F16+F17</f>
        <v>425</v>
      </c>
      <c r="G12" s="17"/>
      <c r="H12" s="18"/>
      <c r="I12" s="18"/>
      <c r="J12" s="18"/>
      <c r="K12" s="18"/>
      <c r="L12" s="15">
        <f>L14+L15+L16+L17</f>
        <v>424</v>
      </c>
    </row>
    <row r="13" spans="1:12" ht="18.75" hidden="1" x14ac:dyDescent="0.25">
      <c r="A13" s="39"/>
      <c r="B13" s="10" t="s">
        <v>13</v>
      </c>
      <c r="C13" s="13"/>
      <c r="D13" s="7"/>
      <c r="E13" s="13"/>
      <c r="F13" s="7"/>
      <c r="G13" s="8"/>
      <c r="L13" s="7"/>
    </row>
    <row r="14" spans="1:12" ht="37.5" hidden="1" x14ac:dyDescent="0.25">
      <c r="A14" s="39"/>
      <c r="B14" s="10" t="s">
        <v>18</v>
      </c>
      <c r="C14" s="13"/>
      <c r="D14" s="7">
        <v>21</v>
      </c>
      <c r="E14" s="13"/>
      <c r="F14" s="7">
        <v>21</v>
      </c>
      <c r="G14" s="8"/>
      <c r="L14" s="7">
        <v>21</v>
      </c>
    </row>
    <row r="15" spans="1:12" ht="18.75" hidden="1" x14ac:dyDescent="0.25">
      <c r="A15" s="39"/>
      <c r="B15" s="10" t="s">
        <v>19</v>
      </c>
      <c r="C15" s="13"/>
      <c r="D15" s="7">
        <v>199</v>
      </c>
      <c r="E15" s="13"/>
      <c r="F15" s="7">
        <v>201</v>
      </c>
      <c r="G15" s="8"/>
      <c r="L15" s="7">
        <v>201</v>
      </c>
    </row>
    <row r="16" spans="1:12" ht="18.75" hidden="1" x14ac:dyDescent="0.25">
      <c r="A16" s="39"/>
      <c r="B16" s="10" t="s">
        <v>20</v>
      </c>
      <c r="C16" s="13"/>
      <c r="D16" s="7">
        <v>24</v>
      </c>
      <c r="E16" s="13"/>
      <c r="F16" s="7">
        <v>26</v>
      </c>
      <c r="G16" s="8"/>
      <c r="L16" s="7">
        <v>25</v>
      </c>
    </row>
    <row r="17" spans="1:12" ht="37.5" hidden="1" x14ac:dyDescent="0.25">
      <c r="A17" s="39"/>
      <c r="B17" s="10" t="s">
        <v>21</v>
      </c>
      <c r="C17" s="13"/>
      <c r="D17" s="7">
        <v>176</v>
      </c>
      <c r="E17" s="13"/>
      <c r="F17" s="7">
        <v>177</v>
      </c>
      <c r="G17" s="8"/>
      <c r="L17" s="7">
        <v>177</v>
      </c>
    </row>
    <row r="18" spans="1:12" ht="18.75" hidden="1" x14ac:dyDescent="0.25">
      <c r="A18" s="39"/>
      <c r="B18" s="10" t="s">
        <v>22</v>
      </c>
      <c r="C18" s="13"/>
      <c r="D18" s="7"/>
      <c r="E18" s="13"/>
      <c r="F18" s="7"/>
      <c r="G18" s="8"/>
      <c r="L18" s="7"/>
    </row>
    <row r="19" spans="1:12" ht="75" x14ac:dyDescent="0.25">
      <c r="A19" s="19" t="s">
        <v>23</v>
      </c>
      <c r="B19" s="10" t="s">
        <v>24</v>
      </c>
      <c r="C19" s="11" t="s">
        <v>10</v>
      </c>
      <c r="D19" s="7">
        <f>D21+D22</f>
        <v>229</v>
      </c>
      <c r="E19" s="20" t="s">
        <v>10</v>
      </c>
      <c r="F19" s="15">
        <f>F21+F22</f>
        <v>231</v>
      </c>
      <c r="G19" s="17"/>
      <c r="H19" s="18"/>
      <c r="I19" s="18"/>
      <c r="J19" s="18"/>
      <c r="K19" s="18"/>
      <c r="L19" s="15">
        <f>L21+L22</f>
        <v>231</v>
      </c>
    </row>
    <row r="20" spans="1:12" ht="18.75" hidden="1" x14ac:dyDescent="0.25">
      <c r="A20" s="35"/>
      <c r="B20" s="10" t="s">
        <v>13</v>
      </c>
      <c r="C20" s="13"/>
      <c r="D20" s="7"/>
      <c r="E20" s="13"/>
      <c r="F20" s="7"/>
      <c r="G20" s="8"/>
      <c r="L20" s="7"/>
    </row>
    <row r="21" spans="1:12" ht="56.25" hidden="1" x14ac:dyDescent="0.25">
      <c r="A21" s="35"/>
      <c r="B21" s="10" t="s">
        <v>25</v>
      </c>
      <c r="C21" s="13"/>
      <c r="D21" s="7">
        <v>206</v>
      </c>
      <c r="E21" s="13"/>
      <c r="F21" s="7">
        <v>208</v>
      </c>
      <c r="G21" s="8"/>
      <c r="L21" s="7">
        <v>208</v>
      </c>
    </row>
    <row r="22" spans="1:12" ht="18.75" hidden="1" x14ac:dyDescent="0.25">
      <c r="A22" s="35"/>
      <c r="B22" s="10" t="s">
        <v>26</v>
      </c>
      <c r="C22" s="13"/>
      <c r="D22" s="7">
        <v>23</v>
      </c>
      <c r="E22" s="13"/>
      <c r="F22" s="7">
        <v>23</v>
      </c>
      <c r="G22" s="8"/>
      <c r="L22" s="7">
        <v>23</v>
      </c>
    </row>
    <row r="23" spans="1:12" ht="18.75" x14ac:dyDescent="0.25">
      <c r="A23" s="19" t="s">
        <v>27</v>
      </c>
      <c r="B23" s="10" t="s">
        <v>28</v>
      </c>
      <c r="C23" s="11" t="s">
        <v>10</v>
      </c>
      <c r="D23" s="7">
        <f>D25+D26+D27+D28+D30+D31+D32+D33+D34+D35+D29+D36</f>
        <v>1091</v>
      </c>
      <c r="E23" s="11" t="s">
        <v>10</v>
      </c>
      <c r="F23" s="7">
        <f>F25+F26+F27+F28+F30+F31+F32+F33+F34+F35+F29+F36</f>
        <v>1009</v>
      </c>
      <c r="G23" s="8"/>
      <c r="L23" s="7">
        <f>L25+L26+L27+L28+L30+L31+L32+L33+L34+L35+L29+L36</f>
        <v>1019</v>
      </c>
    </row>
    <row r="24" spans="1:12" ht="18.75" hidden="1" x14ac:dyDescent="0.25">
      <c r="A24" s="35"/>
      <c r="B24" s="10" t="s">
        <v>13</v>
      </c>
      <c r="C24" s="13"/>
      <c r="D24" s="7"/>
      <c r="E24" s="13"/>
      <c r="F24" s="7"/>
      <c r="G24" s="8"/>
      <c r="L24" s="7"/>
    </row>
    <row r="25" spans="1:12" ht="18.75" hidden="1" x14ac:dyDescent="0.25">
      <c r="A25" s="35"/>
      <c r="B25" s="10" t="s">
        <v>29</v>
      </c>
      <c r="C25" s="13"/>
      <c r="D25" s="7"/>
      <c r="E25" s="13"/>
      <c r="F25" s="7">
        <v>12</v>
      </c>
      <c r="G25" s="8"/>
      <c r="L25" s="7">
        <v>12</v>
      </c>
    </row>
    <row r="26" spans="1:12" ht="37.5" hidden="1" x14ac:dyDescent="0.25">
      <c r="A26" s="35"/>
      <c r="B26" s="10" t="s">
        <v>30</v>
      </c>
      <c r="C26" s="13"/>
      <c r="D26" s="7">
        <v>43</v>
      </c>
      <c r="E26" s="13"/>
      <c r="F26" s="7">
        <v>49</v>
      </c>
      <c r="G26" s="8"/>
      <c r="L26" s="7">
        <v>50</v>
      </c>
    </row>
    <row r="27" spans="1:12" ht="18.75" hidden="1" x14ac:dyDescent="0.25">
      <c r="A27" s="35"/>
      <c r="B27" s="10" t="s">
        <v>31</v>
      </c>
      <c r="C27" s="13"/>
      <c r="D27" s="7">
        <v>76</v>
      </c>
      <c r="E27" s="13"/>
      <c r="F27" s="7">
        <v>77</v>
      </c>
      <c r="G27" s="8"/>
      <c r="L27" s="7">
        <v>76</v>
      </c>
    </row>
    <row r="28" spans="1:12" ht="18.75" hidden="1" x14ac:dyDescent="0.25">
      <c r="A28" s="35"/>
      <c r="B28" s="10" t="s">
        <v>32</v>
      </c>
      <c r="C28" s="13"/>
      <c r="D28" s="7">
        <v>22</v>
      </c>
      <c r="E28" s="13"/>
      <c r="F28" s="7">
        <v>22</v>
      </c>
      <c r="G28" s="8"/>
      <c r="L28" s="7">
        <v>22</v>
      </c>
    </row>
    <row r="29" spans="1:12" ht="37.5" hidden="1" x14ac:dyDescent="0.25">
      <c r="A29" s="21"/>
      <c r="B29" s="10" t="s">
        <v>33</v>
      </c>
      <c r="C29" s="13"/>
      <c r="D29" s="7">
        <v>22</v>
      </c>
      <c r="E29" s="13"/>
      <c r="F29" s="7">
        <v>24</v>
      </c>
      <c r="G29" s="8"/>
      <c r="L29" s="7">
        <v>23</v>
      </c>
    </row>
    <row r="30" spans="1:12" ht="37.5" hidden="1" x14ac:dyDescent="0.25">
      <c r="A30" s="21"/>
      <c r="B30" s="10" t="s">
        <v>34</v>
      </c>
      <c r="C30" s="13"/>
      <c r="D30" s="7">
        <v>138</v>
      </c>
      <c r="E30" s="13"/>
      <c r="F30" s="7">
        <v>124</v>
      </c>
      <c r="G30" s="8"/>
      <c r="L30" s="7">
        <v>126</v>
      </c>
    </row>
    <row r="31" spans="1:12" ht="37.5" hidden="1" x14ac:dyDescent="0.25">
      <c r="A31" s="21"/>
      <c r="B31" s="6" t="s">
        <v>35</v>
      </c>
      <c r="C31" s="22"/>
      <c r="D31" s="7">
        <v>151</v>
      </c>
      <c r="E31" s="22"/>
      <c r="F31" s="7">
        <v>144</v>
      </c>
      <c r="G31" s="8"/>
      <c r="L31" s="7">
        <v>146</v>
      </c>
    </row>
    <row r="32" spans="1:12" ht="37.5" hidden="1" x14ac:dyDescent="0.25">
      <c r="A32" s="21"/>
      <c r="B32" s="6" t="s">
        <v>36</v>
      </c>
      <c r="C32" s="22"/>
      <c r="D32" s="7">
        <v>133</v>
      </c>
      <c r="E32" s="22"/>
      <c r="F32" s="7">
        <v>121</v>
      </c>
      <c r="G32" s="8"/>
      <c r="L32" s="7">
        <v>123</v>
      </c>
    </row>
    <row r="33" spans="1:13" ht="37.5" hidden="1" x14ac:dyDescent="0.25">
      <c r="A33" s="21"/>
      <c r="B33" s="6" t="s">
        <v>37</v>
      </c>
      <c r="C33" s="22"/>
      <c r="D33" s="7">
        <v>135</v>
      </c>
      <c r="E33" s="22"/>
      <c r="F33" s="7">
        <v>125</v>
      </c>
      <c r="G33" s="8"/>
      <c r="L33" s="7">
        <v>126</v>
      </c>
    </row>
    <row r="34" spans="1:13" ht="37.5" hidden="1" x14ac:dyDescent="0.25">
      <c r="A34" s="21"/>
      <c r="B34" s="6" t="s">
        <v>38</v>
      </c>
      <c r="C34" s="22"/>
      <c r="D34" s="7">
        <v>195</v>
      </c>
      <c r="E34" s="22"/>
      <c r="F34" s="7">
        <v>174</v>
      </c>
      <c r="G34" s="8"/>
      <c r="L34" s="7">
        <v>175</v>
      </c>
    </row>
    <row r="35" spans="1:13" ht="37.5" hidden="1" x14ac:dyDescent="0.25">
      <c r="A35" s="21"/>
      <c r="B35" s="6" t="s">
        <v>39</v>
      </c>
      <c r="C35" s="22"/>
      <c r="D35" s="7">
        <v>170</v>
      </c>
      <c r="E35" s="22"/>
      <c r="F35" s="7">
        <v>132</v>
      </c>
      <c r="G35" s="8"/>
      <c r="L35" s="7">
        <v>135</v>
      </c>
    </row>
    <row r="36" spans="1:13" ht="37.5" hidden="1" x14ac:dyDescent="0.25">
      <c r="A36" s="21"/>
      <c r="B36" s="6" t="s">
        <v>40</v>
      </c>
      <c r="C36" s="22"/>
      <c r="D36" s="7">
        <v>6</v>
      </c>
      <c r="E36" s="22"/>
      <c r="F36" s="7">
        <v>5</v>
      </c>
      <c r="G36" s="8"/>
      <c r="L36" s="7">
        <v>5</v>
      </c>
    </row>
    <row r="37" spans="1:13" ht="18.75" x14ac:dyDescent="0.25">
      <c r="A37" s="19" t="s">
        <v>41</v>
      </c>
      <c r="B37" s="6" t="s">
        <v>42</v>
      </c>
      <c r="C37" s="5" t="s">
        <v>10</v>
      </c>
      <c r="D37" s="7">
        <f>D39+D40+D41</f>
        <v>224</v>
      </c>
      <c r="E37" s="5" t="s">
        <v>10</v>
      </c>
      <c r="F37" s="7">
        <f>F39+F40+F41</f>
        <v>221</v>
      </c>
      <c r="G37" s="8"/>
      <c r="L37" s="7">
        <f>L39+L40+L41</f>
        <v>222</v>
      </c>
    </row>
    <row r="38" spans="1:13" ht="18.75" hidden="1" x14ac:dyDescent="0.25">
      <c r="A38" s="23"/>
      <c r="B38" s="6" t="s">
        <v>13</v>
      </c>
      <c r="C38" s="22"/>
      <c r="D38" s="7"/>
      <c r="E38" s="22"/>
      <c r="F38" s="7"/>
      <c r="G38" s="8"/>
      <c r="L38" s="7"/>
    </row>
    <row r="39" spans="1:13" ht="18.75" hidden="1" x14ac:dyDescent="0.25">
      <c r="A39" s="35"/>
      <c r="B39" s="6" t="s">
        <v>43</v>
      </c>
      <c r="C39" s="22"/>
      <c r="D39" s="7">
        <v>64</v>
      </c>
      <c r="E39" s="22"/>
      <c r="F39" s="7">
        <v>66</v>
      </c>
      <c r="G39" s="8"/>
      <c r="L39" s="7">
        <v>66</v>
      </c>
    </row>
    <row r="40" spans="1:13" ht="18.75" hidden="1" x14ac:dyDescent="0.25">
      <c r="A40" s="35"/>
      <c r="B40" s="6" t="s">
        <v>44</v>
      </c>
      <c r="C40" s="22"/>
      <c r="D40" s="7">
        <v>137</v>
      </c>
      <c r="E40" s="22"/>
      <c r="F40" s="7">
        <v>137</v>
      </c>
      <c r="G40" s="8"/>
      <c r="L40" s="7">
        <v>137</v>
      </c>
    </row>
    <row r="41" spans="1:13" ht="37.5" hidden="1" x14ac:dyDescent="0.25">
      <c r="A41" s="35"/>
      <c r="B41" s="6" t="s">
        <v>45</v>
      </c>
      <c r="C41" s="22"/>
      <c r="D41" s="7">
        <v>23</v>
      </c>
      <c r="E41" s="22"/>
      <c r="F41" s="7">
        <v>18</v>
      </c>
      <c r="G41" s="8"/>
      <c r="L41" s="7">
        <v>19</v>
      </c>
    </row>
    <row r="42" spans="1:13" ht="18.75" x14ac:dyDescent="0.25">
      <c r="A42" s="19" t="s">
        <v>46</v>
      </c>
      <c r="B42" s="6" t="s">
        <v>47</v>
      </c>
      <c r="C42" s="5" t="s">
        <v>10</v>
      </c>
      <c r="D42" s="7">
        <f>D43+D44+D46+D47+D48+D49+D50+D45</f>
        <v>21423</v>
      </c>
      <c r="E42" s="20" t="s">
        <v>10</v>
      </c>
      <c r="F42" s="15">
        <f>F43+F44+F46+F47+F48+F49+F50+F45</f>
        <v>21109</v>
      </c>
      <c r="G42" s="17"/>
      <c r="H42" s="17"/>
      <c r="I42" s="18"/>
      <c r="J42" s="18"/>
      <c r="K42" s="18"/>
      <c r="L42" s="15">
        <f>L43+L44+L46+L47+L48+L49+L50+L45</f>
        <v>21181</v>
      </c>
    </row>
    <row r="43" spans="1:13" ht="18.75" hidden="1" x14ac:dyDescent="0.25">
      <c r="A43" s="19"/>
      <c r="B43" s="6" t="s">
        <v>13</v>
      </c>
      <c r="C43" s="5"/>
      <c r="D43" s="7"/>
      <c r="E43" s="5"/>
      <c r="F43" s="7"/>
      <c r="G43" s="8"/>
      <c r="L43" s="7"/>
    </row>
    <row r="44" spans="1:13" ht="18.75" hidden="1" x14ac:dyDescent="0.25">
      <c r="A44" s="19"/>
      <c r="B44" s="6" t="s">
        <v>48</v>
      </c>
      <c r="C44" s="5" t="s">
        <v>10</v>
      </c>
      <c r="D44" s="7">
        <f>8603+8283+1544+381</f>
        <v>18811</v>
      </c>
      <c r="E44" s="5" t="s">
        <v>10</v>
      </c>
      <c r="F44" s="7">
        <f>8389+8267+1493+371</f>
        <v>18520</v>
      </c>
      <c r="G44" s="8"/>
      <c r="L44" s="7">
        <f>8461+8281+1503+373</f>
        <v>18618</v>
      </c>
    </row>
    <row r="45" spans="1:13" ht="37.5" hidden="1" x14ac:dyDescent="0.25">
      <c r="A45" s="19"/>
      <c r="B45" s="6" t="s">
        <v>49</v>
      </c>
      <c r="C45" s="5" t="s">
        <v>10</v>
      </c>
      <c r="D45" s="7"/>
      <c r="E45" s="5" t="s">
        <v>10</v>
      </c>
      <c r="F45" s="7"/>
      <c r="G45" s="8"/>
      <c r="L45" s="7"/>
    </row>
    <row r="46" spans="1:13" ht="37.5" hidden="1" x14ac:dyDescent="0.25">
      <c r="A46" s="19"/>
      <c r="B46" s="6" t="s">
        <v>50</v>
      </c>
      <c r="C46" s="5" t="s">
        <v>10</v>
      </c>
      <c r="D46" s="7">
        <v>51</v>
      </c>
      <c r="E46" s="5" t="s">
        <v>10</v>
      </c>
      <c r="F46" s="7">
        <v>51</v>
      </c>
      <c r="G46" s="8"/>
      <c r="L46" s="7">
        <v>50</v>
      </c>
    </row>
    <row r="47" spans="1:13" ht="18.75" hidden="1" x14ac:dyDescent="0.25">
      <c r="A47" s="19"/>
      <c r="B47" s="6" t="s">
        <v>51</v>
      </c>
      <c r="C47" s="5" t="s">
        <v>10</v>
      </c>
      <c r="D47" s="7"/>
      <c r="E47" s="5" t="s">
        <v>10</v>
      </c>
      <c r="F47" s="7"/>
      <c r="G47" s="8"/>
      <c r="L47" s="7"/>
    </row>
    <row r="48" spans="1:13" ht="37.5" hidden="1" x14ac:dyDescent="0.25">
      <c r="A48" s="19"/>
      <c r="B48" s="6" t="s">
        <v>52</v>
      </c>
      <c r="C48" s="5" t="s">
        <v>10</v>
      </c>
      <c r="D48" s="7">
        <v>1096</v>
      </c>
      <c r="E48" s="5" t="s">
        <v>10</v>
      </c>
      <c r="F48" s="7">
        <v>1045</v>
      </c>
      <c r="G48" s="8"/>
      <c r="H48" s="8"/>
      <c r="L48" s="7">
        <f>1137-18-90</f>
        <v>1029</v>
      </c>
      <c r="M48" s="8"/>
    </row>
    <row r="49" spans="1:13" ht="18.75" hidden="1" x14ac:dyDescent="0.25">
      <c r="A49" s="19"/>
      <c r="B49" s="6" t="s">
        <v>53</v>
      </c>
      <c r="C49" s="5" t="s">
        <v>10</v>
      </c>
      <c r="D49" s="7">
        <f>18</f>
        <v>18</v>
      </c>
      <c r="E49" s="5" t="s">
        <v>10</v>
      </c>
      <c r="F49" s="7">
        <v>18</v>
      </c>
      <c r="G49" s="8"/>
      <c r="L49" s="7">
        <v>18</v>
      </c>
    </row>
    <row r="50" spans="1:13" ht="37.5" hidden="1" x14ac:dyDescent="0.25">
      <c r="A50" s="19"/>
      <c r="B50" s="6" t="s">
        <v>54</v>
      </c>
      <c r="C50" s="5" t="s">
        <v>10</v>
      </c>
      <c r="D50" s="7">
        <v>1447</v>
      </c>
      <c r="E50" s="5" t="s">
        <v>10</v>
      </c>
      <c r="F50" s="7">
        <v>1475</v>
      </c>
      <c r="G50" s="8"/>
      <c r="L50" s="7">
        <v>1466</v>
      </c>
    </row>
    <row r="51" spans="1:13" ht="18.75" customHeight="1" x14ac:dyDescent="0.25">
      <c r="A51" s="19" t="s">
        <v>55</v>
      </c>
      <c r="B51" s="6" t="s">
        <v>56</v>
      </c>
      <c r="C51" s="5" t="s">
        <v>10</v>
      </c>
      <c r="D51" s="7">
        <f>D53+D54</f>
        <v>722</v>
      </c>
      <c r="E51" s="20" t="s">
        <v>10</v>
      </c>
      <c r="F51" s="15">
        <f>F53+F54</f>
        <v>779</v>
      </c>
      <c r="G51" s="17"/>
      <c r="H51" s="18"/>
      <c r="I51" s="18"/>
      <c r="J51" s="18"/>
      <c r="K51" s="18"/>
      <c r="L51" s="15">
        <f>L53+L54</f>
        <v>780</v>
      </c>
    </row>
    <row r="52" spans="1:13" ht="18.75" hidden="1" x14ac:dyDescent="0.25">
      <c r="A52" s="19"/>
      <c r="B52" s="6" t="s">
        <v>13</v>
      </c>
      <c r="C52" s="22"/>
      <c r="D52" s="7"/>
      <c r="E52" s="22"/>
      <c r="F52" s="7"/>
      <c r="G52" s="8"/>
      <c r="L52" s="7"/>
    </row>
    <row r="53" spans="1:13" ht="18.75" hidden="1" x14ac:dyDescent="0.25">
      <c r="A53" s="19"/>
      <c r="B53" s="6" t="s">
        <v>57</v>
      </c>
      <c r="C53" s="22"/>
      <c r="D53" s="7">
        <v>692</v>
      </c>
      <c r="E53" s="22"/>
      <c r="F53" s="7">
        <v>748</v>
      </c>
      <c r="G53" s="8"/>
      <c r="L53" s="7">
        <v>749</v>
      </c>
    </row>
    <row r="54" spans="1:13" ht="37.5" hidden="1" x14ac:dyDescent="0.25">
      <c r="A54" s="19"/>
      <c r="B54" s="6" t="s">
        <v>58</v>
      </c>
      <c r="C54" s="22"/>
      <c r="D54" s="7">
        <v>30</v>
      </c>
      <c r="E54" s="22"/>
      <c r="F54" s="7">
        <v>31</v>
      </c>
      <c r="G54" s="8"/>
      <c r="L54" s="7">
        <v>31</v>
      </c>
    </row>
    <row r="55" spans="1:13" ht="18.75" x14ac:dyDescent="0.25">
      <c r="A55" s="19" t="s">
        <v>59</v>
      </c>
      <c r="B55" s="6" t="s">
        <v>60</v>
      </c>
      <c r="C55" s="5" t="s">
        <v>10</v>
      </c>
      <c r="D55" s="7">
        <f>D57</f>
        <v>40</v>
      </c>
      <c r="E55" s="20" t="s">
        <v>10</v>
      </c>
      <c r="F55" s="15">
        <f>F57</f>
        <v>100</v>
      </c>
      <c r="G55" s="17"/>
      <c r="H55" s="18"/>
      <c r="I55" s="18"/>
      <c r="J55" s="18"/>
      <c r="K55" s="18"/>
      <c r="L55" s="15">
        <f>L57</f>
        <v>90</v>
      </c>
    </row>
    <row r="56" spans="1:13" ht="18.75" hidden="1" x14ac:dyDescent="0.25">
      <c r="A56" s="22"/>
      <c r="B56" s="24" t="s">
        <v>13</v>
      </c>
      <c r="C56" s="22"/>
      <c r="D56" s="7"/>
      <c r="E56" s="22"/>
      <c r="F56" s="7"/>
      <c r="G56" s="8"/>
      <c r="L56" s="7"/>
    </row>
    <row r="57" spans="1:13" ht="18.75" hidden="1" x14ac:dyDescent="0.25">
      <c r="A57" s="22"/>
      <c r="B57" s="25" t="s">
        <v>61</v>
      </c>
      <c r="C57" s="22"/>
      <c r="D57" s="7">
        <v>40</v>
      </c>
      <c r="E57" s="22"/>
      <c r="F57" s="7">
        <v>100</v>
      </c>
      <c r="G57" s="8"/>
      <c r="L57" s="7">
        <v>90</v>
      </c>
    </row>
    <row r="58" spans="1:13" s="28" customFormat="1" ht="75" x14ac:dyDescent="0.25">
      <c r="A58" s="26" t="s">
        <v>62</v>
      </c>
      <c r="B58" s="27" t="s">
        <v>63</v>
      </c>
      <c r="C58" s="26" t="s">
        <v>1</v>
      </c>
      <c r="D58" s="7">
        <f>D59+D71+D75+D89+D101+D106+D110</f>
        <v>1802264</v>
      </c>
      <c r="E58" s="26" t="s">
        <v>1</v>
      </c>
      <c r="F58" s="7">
        <f>F59+F71+F75+F89+F101+F106+F110</f>
        <v>6422936.2000000002</v>
      </c>
      <c r="H58" t="s">
        <v>64</v>
      </c>
      <c r="I58">
        <v>448398620.63</v>
      </c>
      <c r="J58">
        <v>125374330.01000001</v>
      </c>
      <c r="K58" s="29">
        <v>573772950.63999999</v>
      </c>
      <c r="L58" s="7">
        <f>L59+L71+L75+L89+L101+L106+L110</f>
        <v>7902945</v>
      </c>
      <c r="M58" s="30"/>
    </row>
    <row r="59" spans="1:13" s="28" customFormat="1" ht="18.75" x14ac:dyDescent="0.25">
      <c r="A59" s="31" t="s">
        <v>65</v>
      </c>
      <c r="B59" s="27" t="s">
        <v>12</v>
      </c>
      <c r="C59" s="26" t="s">
        <v>1</v>
      </c>
      <c r="D59" s="7">
        <f>D61+D62+D64</f>
        <v>283641</v>
      </c>
      <c r="E59" s="26" t="s">
        <v>1</v>
      </c>
      <c r="F59" s="7">
        <f>F61+F62+F64</f>
        <v>915847.2</v>
      </c>
      <c r="G59" s="32"/>
      <c r="H59" t="s">
        <v>66</v>
      </c>
      <c r="I59">
        <v>6479564.2300000004</v>
      </c>
      <c r="J59" s="8">
        <v>1990966.71</v>
      </c>
      <c r="K59" s="29">
        <v>8470530.9400000013</v>
      </c>
      <c r="L59" s="7">
        <f>L61+L62+L64</f>
        <v>146232</v>
      </c>
    </row>
    <row r="60" spans="1:13" ht="18.75" x14ac:dyDescent="0.3">
      <c r="A60" s="37"/>
      <c r="B60" s="6" t="s">
        <v>13</v>
      </c>
      <c r="C60" s="5"/>
      <c r="D60" s="33"/>
      <c r="E60" s="5"/>
      <c r="F60" s="33"/>
      <c r="H60" t="s">
        <v>67</v>
      </c>
      <c r="I60">
        <v>38498150.200000003</v>
      </c>
      <c r="J60">
        <v>11713272.609999999</v>
      </c>
      <c r="K60" s="29">
        <v>50211422.810000002</v>
      </c>
      <c r="L60" s="33"/>
    </row>
    <row r="61" spans="1:13" ht="37.5" x14ac:dyDescent="0.25">
      <c r="A61" s="37"/>
      <c r="B61" s="6" t="s">
        <v>14</v>
      </c>
      <c r="C61" s="5" t="s">
        <v>1</v>
      </c>
      <c r="D61" s="7">
        <v>230115</v>
      </c>
      <c r="E61" s="5" t="s">
        <v>1</v>
      </c>
      <c r="F61" s="7">
        <v>732889</v>
      </c>
      <c r="H61" t="s">
        <v>68</v>
      </c>
      <c r="I61">
        <v>58083049.57</v>
      </c>
      <c r="J61">
        <v>17414121.23</v>
      </c>
      <c r="K61" s="29">
        <v>75497170.799999997</v>
      </c>
      <c r="L61" s="7"/>
      <c r="M61" s="38"/>
    </row>
    <row r="62" spans="1:13" ht="18.75" hidden="1" x14ac:dyDescent="0.25">
      <c r="A62" s="37"/>
      <c r="B62" s="6" t="s">
        <v>15</v>
      </c>
      <c r="C62" s="5" t="s">
        <v>1</v>
      </c>
      <c r="D62" s="7">
        <f>22491+1598</f>
        <v>24089</v>
      </c>
      <c r="E62" s="5" t="s">
        <v>1</v>
      </c>
      <c r="F62" s="7">
        <f>75414+5476</f>
        <v>80890</v>
      </c>
      <c r="H62" t="s">
        <v>69</v>
      </c>
      <c r="I62">
        <v>10573703.130000001</v>
      </c>
      <c r="J62">
        <v>1478977.39</v>
      </c>
      <c r="K62" s="29">
        <v>12052680.520000001</v>
      </c>
      <c r="L62" s="7"/>
      <c r="M62" s="38"/>
    </row>
    <row r="63" spans="1:13" ht="18.75" hidden="1" x14ac:dyDescent="0.25">
      <c r="A63" s="14"/>
      <c r="B63" s="10" t="s">
        <v>70</v>
      </c>
      <c r="C63" s="11" t="s">
        <v>1</v>
      </c>
      <c r="D63" s="34">
        <v>1598</v>
      </c>
      <c r="E63" s="11" t="s">
        <v>1</v>
      </c>
      <c r="F63" s="34">
        <v>5475.9</v>
      </c>
      <c r="G63" s="8"/>
      <c r="H63" t="s">
        <v>71</v>
      </c>
      <c r="I63">
        <v>65637257.210000001</v>
      </c>
      <c r="J63">
        <v>17246552.73</v>
      </c>
      <c r="K63" s="29">
        <v>82883809.939999998</v>
      </c>
      <c r="L63" s="34"/>
    </row>
    <row r="64" spans="1:13" ht="18.75" hidden="1" x14ac:dyDescent="0.25">
      <c r="A64" s="14">
        <v>2</v>
      </c>
      <c r="B64" s="10" t="s">
        <v>17</v>
      </c>
      <c r="C64" s="11" t="s">
        <v>1</v>
      </c>
      <c r="D64" s="7">
        <f>D66+D67+D68+D69+D70</f>
        <v>29437</v>
      </c>
      <c r="E64" s="11" t="s">
        <v>1</v>
      </c>
      <c r="F64" s="7">
        <f>F66+F67+F68+F69+F70</f>
        <v>102068.20000000001</v>
      </c>
      <c r="H64" t="s">
        <v>72</v>
      </c>
      <c r="I64">
        <v>6466000</v>
      </c>
      <c r="J64">
        <v>1520632.02</v>
      </c>
      <c r="K64" s="29">
        <v>7986632.0199999996</v>
      </c>
      <c r="L64" s="7">
        <f>L66+L67+L68+L69+L70</f>
        <v>146232</v>
      </c>
    </row>
    <row r="65" spans="1:12" s="28" customFormat="1" ht="18.75" hidden="1" x14ac:dyDescent="0.25">
      <c r="A65" s="39"/>
      <c r="B65" s="10" t="s">
        <v>13</v>
      </c>
      <c r="C65" s="11" t="s">
        <v>1</v>
      </c>
      <c r="D65" s="7"/>
      <c r="E65" s="11" t="s">
        <v>1</v>
      </c>
      <c r="F65" s="7"/>
      <c r="H65" t="s">
        <v>73</v>
      </c>
      <c r="I65">
        <v>34748000</v>
      </c>
      <c r="J65">
        <v>9376223.6400000006</v>
      </c>
      <c r="K65" s="29">
        <v>44124223.640000001</v>
      </c>
      <c r="L65" s="7"/>
    </row>
    <row r="66" spans="1:12" ht="37.5" hidden="1" x14ac:dyDescent="0.25">
      <c r="A66" s="39"/>
      <c r="B66" s="10" t="s">
        <v>18</v>
      </c>
      <c r="C66" s="11" t="s">
        <v>1</v>
      </c>
      <c r="D66" s="7">
        <v>1823</v>
      </c>
      <c r="E66" s="11" t="s">
        <v>1</v>
      </c>
      <c r="F66" s="7">
        <v>6006.8</v>
      </c>
      <c r="H66" t="s">
        <v>74</v>
      </c>
      <c r="I66">
        <v>45572125</v>
      </c>
      <c r="J66">
        <v>13033371.59</v>
      </c>
      <c r="K66" s="29">
        <v>58605496.590000004</v>
      </c>
      <c r="L66" s="7">
        <v>8471</v>
      </c>
    </row>
    <row r="67" spans="1:12" ht="18.75" hidden="1" x14ac:dyDescent="0.25">
      <c r="A67" s="39"/>
      <c r="B67" s="10" t="s">
        <v>19</v>
      </c>
      <c r="C67" s="11" t="s">
        <v>1</v>
      </c>
      <c r="D67" s="7">
        <v>10229</v>
      </c>
      <c r="E67" s="11" t="s">
        <v>1</v>
      </c>
      <c r="F67" s="7">
        <v>35153.300000000003</v>
      </c>
      <c r="H67" s="8" t="s">
        <v>75</v>
      </c>
      <c r="I67">
        <v>46332188.729999997</v>
      </c>
      <c r="J67">
        <v>13999349.970000001</v>
      </c>
      <c r="K67" s="29">
        <v>60331538.699999996</v>
      </c>
      <c r="L67" s="7">
        <v>50211</v>
      </c>
    </row>
    <row r="68" spans="1:12" ht="18.75" hidden="1" x14ac:dyDescent="0.25">
      <c r="A68" s="39"/>
      <c r="B68" s="10" t="s">
        <v>20</v>
      </c>
      <c r="C68" s="11" t="s">
        <v>1</v>
      </c>
      <c r="D68" s="7">
        <v>2340</v>
      </c>
      <c r="E68" s="11" t="s">
        <v>1</v>
      </c>
      <c r="F68" s="7">
        <v>8668.6</v>
      </c>
      <c r="H68" t="s">
        <v>76</v>
      </c>
      <c r="I68">
        <v>41796627.369999997</v>
      </c>
      <c r="J68">
        <v>12101300.01</v>
      </c>
      <c r="K68" s="29">
        <v>53897927.379999995</v>
      </c>
      <c r="L68" s="7">
        <v>12053</v>
      </c>
    </row>
    <row r="69" spans="1:12" ht="37.5" hidden="1" x14ac:dyDescent="0.25">
      <c r="A69" s="39"/>
      <c r="B69" s="10" t="s">
        <v>21</v>
      </c>
      <c r="C69" s="11" t="s">
        <v>1</v>
      </c>
      <c r="D69" s="7">
        <v>15045</v>
      </c>
      <c r="E69" s="11" t="s">
        <v>1</v>
      </c>
      <c r="F69" s="7">
        <v>52239.5</v>
      </c>
      <c r="H69" t="s">
        <v>77</v>
      </c>
      <c r="I69">
        <v>37081656.340000004</v>
      </c>
      <c r="J69">
        <v>10849868.130000001</v>
      </c>
      <c r="K69" s="29">
        <v>47931524.470000006</v>
      </c>
      <c r="L69" s="7">
        <v>75497</v>
      </c>
    </row>
    <row r="70" spans="1:12" ht="18.75" hidden="1" x14ac:dyDescent="0.25">
      <c r="A70" s="39"/>
      <c r="B70" s="10" t="s">
        <v>22</v>
      </c>
      <c r="C70" s="11" t="s">
        <v>1</v>
      </c>
      <c r="D70" s="7"/>
      <c r="E70" s="11" t="s">
        <v>1</v>
      </c>
      <c r="F70" s="7"/>
      <c r="H70" s="8" t="s">
        <v>78</v>
      </c>
      <c r="I70">
        <v>52882995.689999998</v>
      </c>
      <c r="J70">
        <v>14928305.060000001</v>
      </c>
      <c r="K70" s="29">
        <v>67811300.75</v>
      </c>
      <c r="L70" s="7"/>
    </row>
    <row r="71" spans="1:12" ht="75" x14ac:dyDescent="0.25">
      <c r="A71" s="19" t="s">
        <v>79</v>
      </c>
      <c r="B71" s="10" t="s">
        <v>24</v>
      </c>
      <c r="C71" s="11" t="s">
        <v>1</v>
      </c>
      <c r="D71" s="7">
        <f t="shared" ref="D71:F71" si="0">D73+D74</f>
        <v>22694</v>
      </c>
      <c r="E71" s="11" t="s">
        <v>1</v>
      </c>
      <c r="F71" s="7">
        <f t="shared" si="0"/>
        <v>76766</v>
      </c>
      <c r="H71" t="s">
        <v>80</v>
      </c>
      <c r="I71">
        <v>35995196.090000004</v>
      </c>
      <c r="J71">
        <v>10950061.189999999</v>
      </c>
      <c r="K71" s="29">
        <v>46945257.280000001</v>
      </c>
      <c r="L71" s="7">
        <f t="shared" ref="L71" si="1">L73+L74</f>
        <v>108710</v>
      </c>
    </row>
    <row r="72" spans="1:12" ht="18.75" hidden="1" x14ac:dyDescent="0.25">
      <c r="A72" s="35"/>
      <c r="B72" s="10" t="s">
        <v>13</v>
      </c>
      <c r="C72" s="11" t="s">
        <v>1</v>
      </c>
      <c r="D72" s="7"/>
      <c r="E72" s="11" t="s">
        <v>1</v>
      </c>
      <c r="F72" s="7"/>
      <c r="H72" t="s">
        <v>81</v>
      </c>
      <c r="I72">
        <v>58523776.890000001</v>
      </c>
      <c r="J72">
        <v>17298108.629999999</v>
      </c>
      <c r="K72" s="29">
        <v>75821885.519999996</v>
      </c>
      <c r="L72" s="7"/>
    </row>
    <row r="73" spans="1:12" ht="45.75" hidden="1" customHeight="1" x14ac:dyDescent="0.25">
      <c r="A73" s="35"/>
      <c r="B73" s="10" t="s">
        <v>25</v>
      </c>
      <c r="C73" s="11" t="s">
        <v>1</v>
      </c>
      <c r="D73" s="7">
        <v>20085</v>
      </c>
      <c r="E73" s="11" t="s">
        <v>1</v>
      </c>
      <c r="F73" s="7">
        <v>68796</v>
      </c>
      <c r="H73" t="s">
        <v>82</v>
      </c>
      <c r="I73">
        <v>987068911.08000016</v>
      </c>
      <c r="J73">
        <v>279275440.91999996</v>
      </c>
      <c r="K73" s="29">
        <v>1266344352</v>
      </c>
      <c r="L73" s="7">
        <v>97592</v>
      </c>
    </row>
    <row r="74" spans="1:12" ht="18.75" hidden="1" x14ac:dyDescent="0.25">
      <c r="A74" s="35"/>
      <c r="B74" s="10" t="s">
        <v>26</v>
      </c>
      <c r="C74" s="11" t="s">
        <v>1</v>
      </c>
      <c r="D74" s="7">
        <v>2609</v>
      </c>
      <c r="E74" s="11" t="s">
        <v>1</v>
      </c>
      <c r="F74" s="7">
        <v>7970</v>
      </c>
      <c r="H74" t="s">
        <v>26</v>
      </c>
      <c r="I74">
        <v>8530975.0299999993</v>
      </c>
      <c r="J74">
        <v>2587000</v>
      </c>
      <c r="K74" s="29">
        <v>11117975.029999999</v>
      </c>
      <c r="L74" s="7">
        <v>11118</v>
      </c>
    </row>
    <row r="75" spans="1:12" ht="18.75" x14ac:dyDescent="0.25">
      <c r="A75" s="19" t="s">
        <v>83</v>
      </c>
      <c r="B75" s="10" t="s">
        <v>28</v>
      </c>
      <c r="C75" s="11" t="s">
        <v>1</v>
      </c>
      <c r="D75" s="7">
        <f>D77+D78+D79+D80+D81+D82+D83+D84+D85+D86+D87+D88</f>
        <v>95714</v>
      </c>
      <c r="E75" s="11" t="s">
        <v>1</v>
      </c>
      <c r="F75" s="7">
        <f>F77+F78+F79+F80+F81+F82+F83+F84+F85+F86+F87+F88</f>
        <v>269310</v>
      </c>
      <c r="G75" s="8"/>
      <c r="H75" t="s">
        <v>84</v>
      </c>
      <c r="I75">
        <v>76583936.959999993</v>
      </c>
      <c r="J75">
        <v>21007804.449999999</v>
      </c>
      <c r="K75" s="29">
        <v>97591741.409999996</v>
      </c>
      <c r="L75" s="7">
        <f>L77+L78+L79+L80+L81+L82+L83+L84+L85+L86+L87+L88</f>
        <v>403668</v>
      </c>
    </row>
    <row r="76" spans="1:12" ht="18.75" hidden="1" x14ac:dyDescent="0.25">
      <c r="A76" s="35"/>
      <c r="B76" s="10" t="s">
        <v>13</v>
      </c>
      <c r="C76" s="11"/>
      <c r="D76" s="7"/>
      <c r="E76" s="11"/>
      <c r="F76" s="7"/>
      <c r="H76" t="s">
        <v>85</v>
      </c>
      <c r="I76">
        <v>85114911.989999995</v>
      </c>
      <c r="J76">
        <v>23594804.449999999</v>
      </c>
      <c r="K76" s="29">
        <v>108709716.44</v>
      </c>
      <c r="L76" s="7"/>
    </row>
    <row r="77" spans="1:12" ht="18.75" hidden="1" x14ac:dyDescent="0.25">
      <c r="A77" s="35"/>
      <c r="B77" s="10" t="s">
        <v>29</v>
      </c>
      <c r="C77" s="11" t="s">
        <v>1</v>
      </c>
      <c r="D77" s="7"/>
      <c r="E77" s="11" t="s">
        <v>1</v>
      </c>
      <c r="F77" s="7">
        <v>3196</v>
      </c>
      <c r="H77" t="s">
        <v>34</v>
      </c>
      <c r="I77">
        <v>34729188.219999999</v>
      </c>
      <c r="J77">
        <v>9667264.3300000001</v>
      </c>
      <c r="K77" s="29">
        <v>44396452.549999997</v>
      </c>
      <c r="L77" s="7">
        <v>3196</v>
      </c>
    </row>
    <row r="78" spans="1:12" ht="37.5" hidden="1" x14ac:dyDescent="0.25">
      <c r="A78" s="35"/>
      <c r="B78" s="10" t="s">
        <v>30</v>
      </c>
      <c r="C78" s="11" t="s">
        <v>1</v>
      </c>
      <c r="D78" s="7">
        <v>5532</v>
      </c>
      <c r="E78" s="11" t="s">
        <v>1</v>
      </c>
      <c r="F78" s="7">
        <v>19311</v>
      </c>
      <c r="H78" t="s">
        <v>35</v>
      </c>
      <c r="I78">
        <v>40820895.07</v>
      </c>
      <c r="J78">
        <v>12152444.789999999</v>
      </c>
      <c r="K78" s="29">
        <v>52973339.859999999</v>
      </c>
      <c r="L78" s="7">
        <v>27012</v>
      </c>
    </row>
    <row r="79" spans="1:12" ht="37.5" hidden="1" x14ac:dyDescent="0.25">
      <c r="A79" s="35"/>
      <c r="B79" s="10" t="s">
        <v>33</v>
      </c>
      <c r="C79" s="11" t="s">
        <v>1</v>
      </c>
      <c r="D79" s="7">
        <v>2539</v>
      </c>
      <c r="E79" s="11" t="s">
        <v>1</v>
      </c>
      <c r="F79" s="7">
        <v>7999</v>
      </c>
      <c r="H79" t="s">
        <v>36</v>
      </c>
      <c r="I79">
        <v>40442411.57</v>
      </c>
      <c r="J79">
        <v>12281660.779999999</v>
      </c>
      <c r="K79" s="29">
        <v>52724072.350000001</v>
      </c>
      <c r="L79" s="7">
        <v>11776</v>
      </c>
    </row>
    <row r="80" spans="1:12" ht="18.75" hidden="1" x14ac:dyDescent="0.25">
      <c r="A80" s="35"/>
      <c r="B80" s="10" t="s">
        <v>31</v>
      </c>
      <c r="C80" s="11" t="s">
        <v>1</v>
      </c>
      <c r="D80" s="7">
        <v>3500</v>
      </c>
      <c r="E80" s="11" t="s">
        <v>1</v>
      </c>
      <c r="F80" s="7">
        <v>13967</v>
      </c>
      <c r="H80" t="s">
        <v>37</v>
      </c>
      <c r="I80">
        <v>36619472.450000003</v>
      </c>
      <c r="J80">
        <v>10885000</v>
      </c>
      <c r="K80" s="29">
        <v>47504472.450000003</v>
      </c>
      <c r="L80" s="7">
        <v>20097</v>
      </c>
    </row>
    <row r="81" spans="1:12" ht="18.75" hidden="1" x14ac:dyDescent="0.25">
      <c r="A81" s="35"/>
      <c r="B81" s="10" t="s">
        <v>32</v>
      </c>
      <c r="C81" s="11" t="s">
        <v>1</v>
      </c>
      <c r="D81" s="7">
        <v>2543</v>
      </c>
      <c r="E81" s="11" t="s">
        <v>1</v>
      </c>
      <c r="F81" s="7">
        <v>8623</v>
      </c>
      <c r="H81" t="s">
        <v>38</v>
      </c>
      <c r="I81">
        <v>54863322.859999999</v>
      </c>
      <c r="J81">
        <v>16229434.58</v>
      </c>
      <c r="K81" s="29">
        <v>71092757.439999998</v>
      </c>
      <c r="L81" s="7">
        <v>12262</v>
      </c>
    </row>
    <row r="82" spans="1:12" ht="37.5" hidden="1" x14ac:dyDescent="0.25">
      <c r="A82" s="21"/>
      <c r="B82" s="10" t="s">
        <v>34</v>
      </c>
      <c r="C82" s="11" t="s">
        <v>1</v>
      </c>
      <c r="D82" s="7">
        <v>13031</v>
      </c>
      <c r="E82" s="11" t="s">
        <v>1</v>
      </c>
      <c r="F82" s="7">
        <v>30435</v>
      </c>
      <c r="H82" t="s">
        <v>86</v>
      </c>
      <c r="I82">
        <v>45672062.950000003</v>
      </c>
      <c r="J82">
        <v>13525447.789999999</v>
      </c>
      <c r="K82" s="29">
        <v>59197510.740000002</v>
      </c>
      <c r="L82" s="7">
        <v>44396</v>
      </c>
    </row>
    <row r="83" spans="1:12" ht="37.5" hidden="1" x14ac:dyDescent="0.25">
      <c r="A83" s="21"/>
      <c r="B83" s="10" t="s">
        <v>35</v>
      </c>
      <c r="C83" s="11" t="s">
        <v>1</v>
      </c>
      <c r="D83" s="7">
        <v>10425</v>
      </c>
      <c r="E83" s="11" t="s">
        <v>1</v>
      </c>
      <c r="F83" s="7">
        <v>38338</v>
      </c>
      <c r="H83" t="s">
        <v>87</v>
      </c>
      <c r="I83">
        <v>15412000</v>
      </c>
      <c r="J83">
        <v>4685000</v>
      </c>
      <c r="K83" s="29">
        <v>20097000</v>
      </c>
      <c r="L83" s="7">
        <v>52973</v>
      </c>
    </row>
    <row r="84" spans="1:12" ht="37.5" hidden="1" x14ac:dyDescent="0.25">
      <c r="A84" s="21"/>
      <c r="B84" s="10" t="s">
        <v>36</v>
      </c>
      <c r="C84" s="11" t="s">
        <v>1</v>
      </c>
      <c r="D84" s="7">
        <v>11676</v>
      </c>
      <c r="E84" s="11" t="s">
        <v>1</v>
      </c>
      <c r="F84" s="7">
        <v>34765</v>
      </c>
      <c r="H84" t="s">
        <v>30</v>
      </c>
      <c r="I84">
        <v>20907173.829999998</v>
      </c>
      <c r="J84">
        <v>6104724.25</v>
      </c>
      <c r="K84" s="29">
        <v>27011898.079999998</v>
      </c>
      <c r="L84" s="7">
        <v>52724</v>
      </c>
    </row>
    <row r="85" spans="1:12" ht="37.5" hidden="1" x14ac:dyDescent="0.25">
      <c r="A85" s="21"/>
      <c r="B85" s="10" t="s">
        <v>37</v>
      </c>
      <c r="C85" s="11" t="s">
        <v>1</v>
      </c>
      <c r="D85" s="7">
        <v>14856</v>
      </c>
      <c r="E85" s="11" t="s">
        <v>1</v>
      </c>
      <c r="F85" s="7">
        <v>30541</v>
      </c>
      <c r="H85" t="s">
        <v>88</v>
      </c>
      <c r="I85">
        <v>9349000</v>
      </c>
      <c r="J85">
        <v>2913368.6</v>
      </c>
      <c r="K85" s="29">
        <v>12262368.6</v>
      </c>
      <c r="L85" s="7">
        <v>47505</v>
      </c>
    </row>
    <row r="86" spans="1:12" ht="37.5" hidden="1" x14ac:dyDescent="0.25">
      <c r="A86" s="21"/>
      <c r="B86" s="10" t="s">
        <v>38</v>
      </c>
      <c r="C86" s="11" t="s">
        <v>1</v>
      </c>
      <c r="D86" s="7">
        <v>16830</v>
      </c>
      <c r="E86" s="11" t="s">
        <v>1</v>
      </c>
      <c r="F86" s="7">
        <v>45344</v>
      </c>
      <c r="H86" t="s">
        <v>89</v>
      </c>
      <c r="I86">
        <v>2581349.39</v>
      </c>
      <c r="J86">
        <v>615000</v>
      </c>
      <c r="K86" s="29">
        <v>3196349.39</v>
      </c>
      <c r="L86" s="7">
        <v>71093</v>
      </c>
    </row>
    <row r="87" spans="1:12" ht="37.5" hidden="1" x14ac:dyDescent="0.25">
      <c r="A87" s="21"/>
      <c r="B87" s="10" t="s">
        <v>39</v>
      </c>
      <c r="C87" s="11" t="s">
        <v>1</v>
      </c>
      <c r="D87" s="7">
        <v>14101</v>
      </c>
      <c r="E87" s="11" t="s">
        <v>1</v>
      </c>
      <c r="F87" s="7">
        <v>36456</v>
      </c>
      <c r="H87" t="s">
        <v>90</v>
      </c>
      <c r="I87">
        <v>9325373.7400000002</v>
      </c>
      <c r="J87">
        <v>2450696.46</v>
      </c>
      <c r="K87" s="29">
        <v>11776070.199999999</v>
      </c>
      <c r="L87" s="7">
        <v>59198</v>
      </c>
    </row>
    <row r="88" spans="1:12" ht="38.25" hidden="1" customHeight="1" x14ac:dyDescent="0.25">
      <c r="A88" s="21"/>
      <c r="B88" s="10" t="s">
        <v>40</v>
      </c>
      <c r="C88" s="11" t="s">
        <v>1</v>
      </c>
      <c r="D88" s="7">
        <v>681</v>
      </c>
      <c r="E88" s="11" t="s">
        <v>1</v>
      </c>
      <c r="F88" s="7">
        <v>335</v>
      </c>
      <c r="H88" t="s">
        <v>40</v>
      </c>
      <c r="I88">
        <v>1102737.06</v>
      </c>
      <c r="J88">
        <v>333026.59000000003</v>
      </c>
      <c r="K88" s="29">
        <v>1435763.6500000001</v>
      </c>
      <c r="L88" s="7">
        <v>1436</v>
      </c>
    </row>
    <row r="89" spans="1:12" ht="18.75" x14ac:dyDescent="0.25">
      <c r="A89" s="19" t="s">
        <v>91</v>
      </c>
      <c r="B89" s="10" t="s">
        <v>42</v>
      </c>
      <c r="C89" s="11" t="s">
        <v>1</v>
      </c>
      <c r="D89" s="7">
        <f>D91+D92+D93+D94</f>
        <v>18928</v>
      </c>
      <c r="E89" s="11" t="s">
        <v>1</v>
      </c>
      <c r="F89" s="7">
        <f>F91+F92+F93+F94</f>
        <v>63088</v>
      </c>
      <c r="H89" t="s">
        <v>92</v>
      </c>
      <c r="I89">
        <v>311824987.13999999</v>
      </c>
      <c r="J89">
        <v>91843068.169999987</v>
      </c>
      <c r="K89" s="29">
        <v>403668055.30999994</v>
      </c>
      <c r="L89" s="7">
        <f>L91+L92+L93+L94</f>
        <v>89346</v>
      </c>
    </row>
    <row r="90" spans="1:12" ht="18.75" hidden="1" x14ac:dyDescent="0.25">
      <c r="A90" s="23"/>
      <c r="B90" s="10" t="s">
        <v>13</v>
      </c>
      <c r="C90" s="11" t="s">
        <v>1</v>
      </c>
      <c r="D90" s="7"/>
      <c r="E90" s="11" t="s">
        <v>1</v>
      </c>
      <c r="F90" s="7"/>
      <c r="H90" t="s">
        <v>93</v>
      </c>
      <c r="I90">
        <v>34632472.719999999</v>
      </c>
      <c r="J90">
        <v>10903616.65</v>
      </c>
      <c r="K90" s="29">
        <v>45536089.369999997</v>
      </c>
      <c r="L90" s="7"/>
    </row>
    <row r="91" spans="1:12" ht="18.75" hidden="1" x14ac:dyDescent="0.25">
      <c r="A91" s="35"/>
      <c r="B91" s="10" t="s">
        <v>43</v>
      </c>
      <c r="C91" s="11" t="s">
        <v>1</v>
      </c>
      <c r="D91" s="7">
        <v>6971</v>
      </c>
      <c r="E91" s="11" t="s">
        <v>1</v>
      </c>
      <c r="F91" s="7">
        <v>22838</v>
      </c>
      <c r="H91" t="s">
        <v>94</v>
      </c>
      <c r="I91">
        <v>25370447.699999999</v>
      </c>
      <c r="J91">
        <v>7494058.0800000001</v>
      </c>
      <c r="K91" s="29">
        <v>32864505.780000001</v>
      </c>
      <c r="L91" s="7">
        <v>32865</v>
      </c>
    </row>
    <row r="92" spans="1:12" ht="18.75" hidden="1" x14ac:dyDescent="0.25">
      <c r="A92" s="35"/>
      <c r="B92" s="10" t="s">
        <v>44</v>
      </c>
      <c r="C92" s="11" t="s">
        <v>1</v>
      </c>
      <c r="D92" s="7">
        <v>8964</v>
      </c>
      <c r="E92" s="11" t="s">
        <v>1</v>
      </c>
      <c r="F92" s="7">
        <v>32577</v>
      </c>
      <c r="H92" t="s">
        <v>45</v>
      </c>
      <c r="I92">
        <v>8581388.7599999998</v>
      </c>
      <c r="J92">
        <v>2363545.96</v>
      </c>
      <c r="K92" s="29">
        <v>10944934.719999999</v>
      </c>
      <c r="L92" s="7">
        <v>45536</v>
      </c>
    </row>
    <row r="93" spans="1:12" ht="37.5" hidden="1" x14ac:dyDescent="0.25">
      <c r="A93" s="35"/>
      <c r="B93" s="10" t="s">
        <v>95</v>
      </c>
      <c r="C93" s="11" t="s">
        <v>1</v>
      </c>
      <c r="D93" s="7">
        <v>2993</v>
      </c>
      <c r="E93" s="11" t="s">
        <v>1</v>
      </c>
      <c r="F93" s="7">
        <v>7673</v>
      </c>
      <c r="H93" t="s">
        <v>96</v>
      </c>
      <c r="I93">
        <v>68584309.180000007</v>
      </c>
      <c r="J93">
        <v>20761220.690000001</v>
      </c>
      <c r="K93" s="29">
        <v>89345529.870000005</v>
      </c>
      <c r="L93" s="7">
        <v>10945</v>
      </c>
    </row>
    <row r="94" spans="1:12" ht="18.75" hidden="1" x14ac:dyDescent="0.25">
      <c r="A94" s="35"/>
      <c r="B94" s="10"/>
      <c r="C94" s="11" t="s">
        <v>1</v>
      </c>
      <c r="D94" s="7"/>
      <c r="E94" s="11" t="s">
        <v>1</v>
      </c>
      <c r="F94" s="7"/>
      <c r="H94" t="s">
        <v>97</v>
      </c>
      <c r="I94">
        <v>301620965.60000002</v>
      </c>
      <c r="J94">
        <v>90298095.859999999</v>
      </c>
      <c r="K94" s="29">
        <v>391919061.46000004</v>
      </c>
      <c r="L94" s="7"/>
    </row>
    <row r="95" spans="1:12" ht="18.75" hidden="1" x14ac:dyDescent="0.25">
      <c r="A95" s="35"/>
      <c r="B95" s="10"/>
      <c r="C95" s="11" t="s">
        <v>1</v>
      </c>
      <c r="D95" s="7"/>
      <c r="E95" s="11" t="s">
        <v>1</v>
      </c>
      <c r="F95" s="7"/>
      <c r="H95" s="8" t="s">
        <v>98</v>
      </c>
      <c r="I95">
        <v>4778909062.630003</v>
      </c>
      <c r="J95" s="8">
        <v>1458720865.4499998</v>
      </c>
      <c r="K95" s="29">
        <v>6237629928.0800028</v>
      </c>
      <c r="L95" s="7"/>
    </row>
    <row r="96" spans="1:12" ht="18.75" hidden="1" x14ac:dyDescent="0.25">
      <c r="A96" s="35"/>
      <c r="B96" s="10"/>
      <c r="C96" s="11" t="s">
        <v>1</v>
      </c>
      <c r="D96" s="7"/>
      <c r="E96" s="11" t="s">
        <v>1</v>
      </c>
      <c r="F96" s="7"/>
      <c r="H96" t="s">
        <v>99</v>
      </c>
      <c r="I96">
        <v>247485980.72000003</v>
      </c>
      <c r="J96">
        <v>73452994.219999999</v>
      </c>
      <c r="K96" s="29">
        <v>320938974.94000006</v>
      </c>
      <c r="L96" s="7"/>
    </row>
    <row r="97" spans="1:12" ht="18.75" hidden="1" x14ac:dyDescent="0.25">
      <c r="A97" s="35"/>
      <c r="B97" s="10"/>
      <c r="C97" s="11" t="s">
        <v>1</v>
      </c>
      <c r="D97" s="7"/>
      <c r="E97" s="11" t="s">
        <v>1</v>
      </c>
      <c r="F97" s="7"/>
      <c r="H97" t="s">
        <v>100</v>
      </c>
      <c r="I97">
        <v>5328016008.9500036</v>
      </c>
      <c r="J97">
        <v>1622471955.5299997</v>
      </c>
      <c r="K97" s="29">
        <v>6950487964.4800034</v>
      </c>
      <c r="L97" s="7"/>
    </row>
    <row r="98" spans="1:12" ht="18.75" hidden="1" x14ac:dyDescent="0.25">
      <c r="A98" s="35"/>
      <c r="B98" s="10"/>
      <c r="C98" s="11" t="s">
        <v>1</v>
      </c>
      <c r="D98" s="7"/>
      <c r="E98" s="11" t="s">
        <v>1</v>
      </c>
      <c r="F98" s="7"/>
      <c r="H98" t="s">
        <v>101</v>
      </c>
      <c r="I98">
        <v>64439237.019999988</v>
      </c>
      <c r="J98">
        <v>19318662.940000001</v>
      </c>
      <c r="K98" s="29">
        <v>83757899.959999993</v>
      </c>
      <c r="L98" s="7"/>
    </row>
    <row r="99" spans="1:12" ht="18.75" hidden="1" x14ac:dyDescent="0.25">
      <c r="A99" s="35"/>
      <c r="B99" s="10"/>
      <c r="C99" s="11" t="s">
        <v>1</v>
      </c>
      <c r="D99" s="7"/>
      <c r="E99" s="11" t="s">
        <v>1</v>
      </c>
      <c r="F99" s="7"/>
      <c r="H99" t="s">
        <v>102</v>
      </c>
      <c r="I99">
        <v>60917890.340000004</v>
      </c>
      <c r="J99">
        <v>18366201.98</v>
      </c>
      <c r="K99" s="29">
        <v>79284092.320000008</v>
      </c>
      <c r="L99" s="7"/>
    </row>
    <row r="100" spans="1:12" ht="18.75" hidden="1" x14ac:dyDescent="0.25">
      <c r="A100" s="35"/>
      <c r="B100" s="10"/>
      <c r="C100" s="11" t="s">
        <v>1</v>
      </c>
      <c r="D100" s="7"/>
      <c r="E100" s="11" t="s">
        <v>1</v>
      </c>
      <c r="F100" s="7"/>
      <c r="H100" t="s">
        <v>103</v>
      </c>
      <c r="I100">
        <v>9040000</v>
      </c>
      <c r="J100">
        <v>2719411.06</v>
      </c>
      <c r="K100" s="29">
        <v>11759411.060000001</v>
      </c>
      <c r="L100" s="7"/>
    </row>
    <row r="101" spans="1:12" ht="18.75" x14ac:dyDescent="0.25">
      <c r="A101" s="19" t="s">
        <v>104</v>
      </c>
      <c r="B101" s="10" t="s">
        <v>47</v>
      </c>
      <c r="C101" s="11" t="s">
        <v>1</v>
      </c>
      <c r="D101" s="7">
        <f>D103+D104+D105</f>
        <v>1341659</v>
      </c>
      <c r="E101" s="11" t="s">
        <v>1</v>
      </c>
      <c r="F101" s="7">
        <f>F103+F104+F105</f>
        <v>4951491</v>
      </c>
      <c r="H101" t="s">
        <v>105</v>
      </c>
      <c r="I101">
        <v>8492593.4199999999</v>
      </c>
      <c r="J101">
        <v>2565000</v>
      </c>
      <c r="K101" s="29">
        <v>11057593.42</v>
      </c>
      <c r="L101" s="7">
        <f>L103+L104+L105</f>
        <v>6950488</v>
      </c>
    </row>
    <row r="102" spans="1:12" ht="18.75" hidden="1" x14ac:dyDescent="0.25">
      <c r="A102" s="19"/>
      <c r="B102" s="10" t="s">
        <v>13</v>
      </c>
      <c r="C102" s="11" t="s">
        <v>1</v>
      </c>
      <c r="D102" s="7"/>
      <c r="E102" s="11" t="s">
        <v>1</v>
      </c>
      <c r="F102" s="7"/>
      <c r="H102" t="s">
        <v>106</v>
      </c>
      <c r="I102">
        <v>142889720.77999997</v>
      </c>
      <c r="J102">
        <v>42969275.980000004</v>
      </c>
      <c r="K102" s="29">
        <v>185858996.75999999</v>
      </c>
      <c r="L102" s="7"/>
    </row>
    <row r="103" spans="1:12" ht="37.5" hidden="1" x14ac:dyDescent="0.25">
      <c r="A103" s="19"/>
      <c r="B103" s="10" t="s">
        <v>107</v>
      </c>
      <c r="C103" s="11" t="s">
        <v>1</v>
      </c>
      <c r="D103" s="7">
        <v>1186453</v>
      </c>
      <c r="E103" s="11" t="s">
        <v>1</v>
      </c>
      <c r="F103" s="7">
        <v>4457357</v>
      </c>
      <c r="H103" t="s">
        <v>108</v>
      </c>
      <c r="I103">
        <v>14443000</v>
      </c>
      <c r="J103">
        <v>4199000</v>
      </c>
      <c r="K103" s="29">
        <v>18642000</v>
      </c>
      <c r="L103" s="7">
        <v>6237630</v>
      </c>
    </row>
    <row r="104" spans="1:12" ht="37.5" hidden="1" x14ac:dyDescent="0.25">
      <c r="A104" s="19"/>
      <c r="B104" s="10" t="s">
        <v>109</v>
      </c>
      <c r="C104" s="11" t="s">
        <v>1</v>
      </c>
      <c r="D104" s="7">
        <v>84707</v>
      </c>
      <c r="E104" s="11" t="s">
        <v>1</v>
      </c>
      <c r="F104" s="7">
        <v>272584</v>
      </c>
      <c r="H104" t="s">
        <v>110</v>
      </c>
      <c r="I104">
        <v>14443000</v>
      </c>
      <c r="J104">
        <v>4199000</v>
      </c>
      <c r="K104" s="29">
        <v>18642000</v>
      </c>
      <c r="L104" s="7">
        <v>391919</v>
      </c>
    </row>
    <row r="105" spans="1:12" ht="37.5" hidden="1" x14ac:dyDescent="0.25">
      <c r="A105" s="19"/>
      <c r="B105" s="10" t="s">
        <v>111</v>
      </c>
      <c r="C105" s="11" t="s">
        <v>1</v>
      </c>
      <c r="D105" s="7">
        <v>70499</v>
      </c>
      <c r="E105" s="11" t="s">
        <v>1</v>
      </c>
      <c r="F105" s="7">
        <v>221550</v>
      </c>
      <c r="H105" t="s">
        <v>112</v>
      </c>
      <c r="I105">
        <v>6937941849.1200037</v>
      </c>
      <c r="J105">
        <v>2085114765.7399998</v>
      </c>
      <c r="K105" s="29">
        <v>9023056614.8600025</v>
      </c>
      <c r="L105" s="7">
        <v>320939</v>
      </c>
    </row>
    <row r="106" spans="1:12" ht="18.75" x14ac:dyDescent="0.25">
      <c r="A106" s="19" t="s">
        <v>113</v>
      </c>
      <c r="B106" s="10" t="s">
        <v>56</v>
      </c>
      <c r="C106" s="11" t="s">
        <v>1</v>
      </c>
      <c r="D106" s="7">
        <f>D108+D109</f>
        <v>37141</v>
      </c>
      <c r="E106" s="11" t="s">
        <v>1</v>
      </c>
      <c r="F106" s="7">
        <f>F108+F109</f>
        <v>129683</v>
      </c>
      <c r="L106" s="7">
        <f>L108+L109</f>
        <v>185859</v>
      </c>
    </row>
    <row r="107" spans="1:12" ht="18.75" hidden="1" x14ac:dyDescent="0.25">
      <c r="A107" s="19"/>
      <c r="B107" s="10" t="s">
        <v>13</v>
      </c>
      <c r="C107" s="11" t="s">
        <v>1</v>
      </c>
      <c r="D107" s="7"/>
      <c r="E107" s="11" t="s">
        <v>1</v>
      </c>
      <c r="F107" s="7"/>
      <c r="L107" s="7"/>
    </row>
    <row r="108" spans="1:12" ht="18.75" hidden="1" x14ac:dyDescent="0.25">
      <c r="A108" s="19"/>
      <c r="B108" s="10" t="s">
        <v>57</v>
      </c>
      <c r="C108" s="11" t="s">
        <v>1</v>
      </c>
      <c r="D108" s="7">
        <v>34778</v>
      </c>
      <c r="E108" s="11" t="s">
        <v>1</v>
      </c>
      <c r="F108" s="7">
        <v>122128</v>
      </c>
      <c r="L108" s="7">
        <f>83758+79284+11759</f>
        <v>174801</v>
      </c>
    </row>
    <row r="109" spans="1:12" ht="18.75" hidden="1" x14ac:dyDescent="0.25">
      <c r="A109" s="19"/>
      <c r="B109" s="10" t="s">
        <v>114</v>
      </c>
      <c r="C109" s="11" t="s">
        <v>1</v>
      </c>
      <c r="D109" s="7">
        <v>2363</v>
      </c>
      <c r="E109" s="11" t="s">
        <v>1</v>
      </c>
      <c r="F109" s="7">
        <v>7555</v>
      </c>
      <c r="L109" s="7">
        <v>11058</v>
      </c>
    </row>
    <row r="110" spans="1:12" ht="18.75" x14ac:dyDescent="0.3">
      <c r="A110" s="19" t="s">
        <v>115</v>
      </c>
      <c r="B110" s="10" t="s">
        <v>60</v>
      </c>
      <c r="C110" s="11" t="s">
        <v>1</v>
      </c>
      <c r="D110" s="7">
        <v>2487</v>
      </c>
      <c r="E110" s="11" t="s">
        <v>1</v>
      </c>
      <c r="F110" s="7">
        <v>16751</v>
      </c>
      <c r="J110" s="36">
        <v>6422936309.8000002</v>
      </c>
      <c r="K110" s="36"/>
      <c r="L110" s="7">
        <v>18642</v>
      </c>
    </row>
    <row r="111" spans="1:12" x14ac:dyDescent="0.25">
      <c r="D111"/>
      <c r="F111"/>
      <c r="L111"/>
    </row>
    <row r="112" spans="1:12" x14ac:dyDescent="0.25">
      <c r="D112"/>
      <c r="F112"/>
      <c r="L112"/>
    </row>
    <row r="113" spans="4:12" x14ac:dyDescent="0.25">
      <c r="D113"/>
      <c r="F113"/>
      <c r="L113"/>
    </row>
    <row r="114" spans="4:12" x14ac:dyDescent="0.25">
      <c r="D114"/>
      <c r="F114"/>
      <c r="L114"/>
    </row>
    <row r="115" spans="4:12" x14ac:dyDescent="0.25">
      <c r="D115"/>
      <c r="F115"/>
      <c r="L115"/>
    </row>
    <row r="116" spans="4:12" x14ac:dyDescent="0.25">
      <c r="D116"/>
      <c r="F116"/>
      <c r="L116"/>
    </row>
    <row r="117" spans="4:12" x14ac:dyDescent="0.25">
      <c r="D117"/>
      <c r="F117"/>
      <c r="L117"/>
    </row>
    <row r="118" spans="4:12" x14ac:dyDescent="0.25">
      <c r="D118"/>
      <c r="F118"/>
      <c r="L118"/>
    </row>
    <row r="119" spans="4:12" x14ac:dyDescent="0.25">
      <c r="D119"/>
      <c r="F119"/>
      <c r="L119"/>
    </row>
    <row r="120" spans="4:12" x14ac:dyDescent="0.25">
      <c r="D120"/>
      <c r="F120"/>
      <c r="L120"/>
    </row>
    <row r="121" spans="4:12" x14ac:dyDescent="0.25">
      <c r="D121"/>
      <c r="F121"/>
      <c r="L121"/>
    </row>
    <row r="122" spans="4:12" x14ac:dyDescent="0.25">
      <c r="D122"/>
      <c r="F122"/>
      <c r="L122"/>
    </row>
    <row r="123" spans="4:12" x14ac:dyDescent="0.25">
      <c r="D123"/>
      <c r="F123"/>
      <c r="L123"/>
    </row>
    <row r="124" spans="4:12" x14ac:dyDescent="0.25">
      <c r="D124"/>
      <c r="F124"/>
      <c r="L124"/>
    </row>
    <row r="125" spans="4:12" x14ac:dyDescent="0.25">
      <c r="D125"/>
      <c r="F125"/>
      <c r="L125"/>
    </row>
    <row r="126" spans="4:12" x14ac:dyDescent="0.25">
      <c r="D126"/>
      <c r="F126"/>
      <c r="L126"/>
    </row>
    <row r="127" spans="4:12" x14ac:dyDescent="0.25">
      <c r="D127"/>
      <c r="F127"/>
      <c r="L127"/>
    </row>
    <row r="128" spans="4:12" x14ac:dyDescent="0.25">
      <c r="D128"/>
      <c r="F128"/>
      <c r="L128"/>
    </row>
    <row r="129" spans="4:12" x14ac:dyDescent="0.25">
      <c r="D129"/>
      <c r="F129"/>
      <c r="L129"/>
    </row>
    <row r="130" spans="4:12" x14ac:dyDescent="0.25">
      <c r="D130"/>
      <c r="F130"/>
      <c r="L130"/>
    </row>
    <row r="131" spans="4:12" x14ac:dyDescent="0.25">
      <c r="D131"/>
      <c r="F131"/>
      <c r="L131"/>
    </row>
    <row r="132" spans="4:12" x14ac:dyDescent="0.25">
      <c r="D132"/>
      <c r="F132"/>
      <c r="L132"/>
    </row>
    <row r="133" spans="4:12" x14ac:dyDescent="0.25">
      <c r="D133"/>
      <c r="F133"/>
      <c r="L133"/>
    </row>
    <row r="134" spans="4:12" x14ac:dyDescent="0.25">
      <c r="D134"/>
      <c r="F134"/>
      <c r="L134"/>
    </row>
    <row r="135" spans="4:12" x14ac:dyDescent="0.25">
      <c r="D135"/>
      <c r="F135"/>
      <c r="L135"/>
    </row>
    <row r="136" spans="4:12" x14ac:dyDescent="0.25">
      <c r="D136"/>
      <c r="F136"/>
      <c r="L136"/>
    </row>
    <row r="137" spans="4:12" x14ac:dyDescent="0.25">
      <c r="D137"/>
      <c r="F137"/>
      <c r="L137"/>
    </row>
    <row r="138" spans="4:12" x14ac:dyDescent="0.25">
      <c r="D138"/>
      <c r="F138"/>
      <c r="L138"/>
    </row>
    <row r="139" spans="4:12" x14ac:dyDescent="0.25">
      <c r="D139"/>
      <c r="F139"/>
      <c r="L139"/>
    </row>
    <row r="140" spans="4:12" x14ac:dyDescent="0.25">
      <c r="D140"/>
      <c r="F140"/>
      <c r="L140"/>
    </row>
    <row r="141" spans="4:12" x14ac:dyDescent="0.25">
      <c r="D141"/>
      <c r="F141"/>
      <c r="L141"/>
    </row>
    <row r="142" spans="4:12" x14ac:dyDescent="0.25">
      <c r="D142"/>
      <c r="F142"/>
      <c r="L142"/>
    </row>
    <row r="143" spans="4:12" x14ac:dyDescent="0.25">
      <c r="D143"/>
      <c r="F143"/>
      <c r="L143"/>
    </row>
    <row r="144" spans="4:12" x14ac:dyDescent="0.25">
      <c r="D144"/>
      <c r="F144"/>
      <c r="L144"/>
    </row>
    <row r="145" spans="4:12" x14ac:dyDescent="0.25">
      <c r="D145"/>
      <c r="F145"/>
      <c r="L145"/>
    </row>
    <row r="146" spans="4:12" x14ac:dyDescent="0.25">
      <c r="D146"/>
      <c r="F146"/>
      <c r="L146"/>
    </row>
    <row r="147" spans="4:12" x14ac:dyDescent="0.25">
      <c r="D147"/>
      <c r="F147"/>
      <c r="L147"/>
    </row>
    <row r="148" spans="4:12" x14ac:dyDescent="0.25">
      <c r="D148"/>
      <c r="F148"/>
      <c r="L148"/>
    </row>
    <row r="149" spans="4:12" x14ac:dyDescent="0.25">
      <c r="D149"/>
      <c r="F149"/>
      <c r="L149"/>
    </row>
    <row r="150" spans="4:12" x14ac:dyDescent="0.25">
      <c r="D150"/>
      <c r="F150"/>
      <c r="L150"/>
    </row>
    <row r="151" spans="4:12" x14ac:dyDescent="0.25">
      <c r="D151"/>
      <c r="F151"/>
      <c r="L151"/>
    </row>
    <row r="152" spans="4:12" x14ac:dyDescent="0.25">
      <c r="D152"/>
      <c r="F152"/>
      <c r="L152"/>
    </row>
    <row r="153" spans="4:12" x14ac:dyDescent="0.25">
      <c r="D153"/>
      <c r="F153"/>
      <c r="L153"/>
    </row>
    <row r="154" spans="4:12" x14ac:dyDescent="0.25">
      <c r="D154"/>
      <c r="F154"/>
      <c r="L154"/>
    </row>
    <row r="155" spans="4:12" x14ac:dyDescent="0.25">
      <c r="D155"/>
      <c r="F155"/>
      <c r="L155"/>
    </row>
    <row r="156" spans="4:12" x14ac:dyDescent="0.25">
      <c r="D156"/>
      <c r="F156"/>
      <c r="L156"/>
    </row>
    <row r="157" spans="4:12" x14ac:dyDescent="0.25">
      <c r="D157"/>
      <c r="F157"/>
      <c r="L157"/>
    </row>
    <row r="158" spans="4:12" x14ac:dyDescent="0.25">
      <c r="D158"/>
      <c r="F158"/>
      <c r="L158"/>
    </row>
    <row r="159" spans="4:12" x14ac:dyDescent="0.25">
      <c r="D159"/>
      <c r="F159"/>
      <c r="L159"/>
    </row>
    <row r="160" spans="4:12" x14ac:dyDescent="0.25">
      <c r="D160"/>
      <c r="F160"/>
      <c r="L160"/>
    </row>
    <row r="161" spans="4:12" x14ac:dyDescent="0.25">
      <c r="D161"/>
      <c r="F161"/>
      <c r="L161"/>
    </row>
    <row r="162" spans="4:12" x14ac:dyDescent="0.25">
      <c r="D162"/>
      <c r="F162"/>
      <c r="L162"/>
    </row>
    <row r="163" spans="4:12" x14ac:dyDescent="0.25">
      <c r="D163"/>
      <c r="F163"/>
      <c r="L163"/>
    </row>
    <row r="164" spans="4:12" x14ac:dyDescent="0.25">
      <c r="D164"/>
      <c r="F164"/>
      <c r="L164"/>
    </row>
    <row r="165" spans="4:12" x14ac:dyDescent="0.25">
      <c r="D165"/>
      <c r="F165"/>
      <c r="L165"/>
    </row>
    <row r="166" spans="4:12" x14ac:dyDescent="0.25">
      <c r="D166"/>
      <c r="F166"/>
      <c r="L166"/>
    </row>
    <row r="167" spans="4:12" x14ac:dyDescent="0.25">
      <c r="D167"/>
      <c r="F167"/>
      <c r="L167"/>
    </row>
    <row r="168" spans="4:12" x14ac:dyDescent="0.25">
      <c r="D168"/>
      <c r="F168"/>
      <c r="L168"/>
    </row>
    <row r="169" spans="4:12" x14ac:dyDescent="0.25">
      <c r="D169"/>
      <c r="F169"/>
      <c r="L169"/>
    </row>
    <row r="170" spans="4:12" x14ac:dyDescent="0.25">
      <c r="D170"/>
      <c r="F170"/>
      <c r="L170"/>
    </row>
    <row r="171" spans="4:12" x14ac:dyDescent="0.25">
      <c r="D171"/>
      <c r="F171"/>
      <c r="L171"/>
    </row>
    <row r="172" spans="4:12" x14ac:dyDescent="0.25">
      <c r="D172"/>
      <c r="F172"/>
      <c r="L172"/>
    </row>
    <row r="173" spans="4:12" x14ac:dyDescent="0.25">
      <c r="D173"/>
      <c r="F173"/>
      <c r="L173"/>
    </row>
    <row r="174" spans="4:12" x14ac:dyDescent="0.25">
      <c r="D174"/>
      <c r="F174"/>
      <c r="L174"/>
    </row>
    <row r="175" spans="4:12" x14ac:dyDescent="0.25">
      <c r="D175"/>
      <c r="F175"/>
      <c r="L175"/>
    </row>
    <row r="176" spans="4:12" x14ac:dyDescent="0.25">
      <c r="D176"/>
      <c r="F176"/>
      <c r="L176"/>
    </row>
    <row r="177" spans="4:12" x14ac:dyDescent="0.25">
      <c r="D177"/>
      <c r="F177"/>
      <c r="L177"/>
    </row>
    <row r="178" spans="4:12" x14ac:dyDescent="0.25">
      <c r="D178"/>
      <c r="F178"/>
      <c r="L178"/>
    </row>
    <row r="179" spans="4:12" x14ac:dyDescent="0.25">
      <c r="D179"/>
      <c r="F179"/>
      <c r="L179"/>
    </row>
    <row r="180" spans="4:12" x14ac:dyDescent="0.25">
      <c r="D180"/>
      <c r="F180"/>
      <c r="L180"/>
    </row>
    <row r="181" spans="4:12" x14ac:dyDescent="0.25">
      <c r="D181"/>
      <c r="F181"/>
      <c r="L181"/>
    </row>
    <row r="182" spans="4:12" x14ac:dyDescent="0.25">
      <c r="D182"/>
      <c r="F182"/>
      <c r="L182"/>
    </row>
    <row r="183" spans="4:12" x14ac:dyDescent="0.25">
      <c r="D183"/>
      <c r="F183"/>
      <c r="L183"/>
    </row>
    <row r="184" spans="4:12" x14ac:dyDescent="0.25">
      <c r="D184"/>
      <c r="F184"/>
      <c r="L184"/>
    </row>
    <row r="185" spans="4:12" x14ac:dyDescent="0.25">
      <c r="D185"/>
      <c r="F185"/>
      <c r="L185"/>
    </row>
    <row r="186" spans="4:12" x14ac:dyDescent="0.25">
      <c r="D186"/>
      <c r="F186"/>
      <c r="L186"/>
    </row>
    <row r="187" spans="4:12" x14ac:dyDescent="0.25">
      <c r="D187"/>
      <c r="F187"/>
      <c r="L187"/>
    </row>
    <row r="188" spans="4:12" x14ac:dyDescent="0.25">
      <c r="D188"/>
      <c r="F188"/>
      <c r="L188"/>
    </row>
    <row r="189" spans="4:12" x14ac:dyDescent="0.25">
      <c r="D189"/>
      <c r="F189"/>
      <c r="L189"/>
    </row>
    <row r="190" spans="4:12" x14ac:dyDescent="0.25">
      <c r="D190"/>
      <c r="F190"/>
      <c r="L190"/>
    </row>
    <row r="191" spans="4:12" x14ac:dyDescent="0.25">
      <c r="D191"/>
      <c r="F191"/>
      <c r="L191"/>
    </row>
    <row r="192" spans="4:12" x14ac:dyDescent="0.25">
      <c r="D192"/>
      <c r="F192"/>
      <c r="L192"/>
    </row>
    <row r="193" spans="4:12" x14ac:dyDescent="0.25">
      <c r="D193"/>
      <c r="F193"/>
      <c r="L193"/>
    </row>
    <row r="194" spans="4:12" x14ac:dyDescent="0.25">
      <c r="D194"/>
      <c r="F194"/>
      <c r="L194"/>
    </row>
    <row r="195" spans="4:12" x14ac:dyDescent="0.25">
      <c r="D195"/>
      <c r="F195"/>
      <c r="L195"/>
    </row>
    <row r="196" spans="4:12" x14ac:dyDescent="0.25">
      <c r="D196"/>
      <c r="F196"/>
      <c r="L196"/>
    </row>
    <row r="197" spans="4:12" x14ac:dyDescent="0.25">
      <c r="D197"/>
      <c r="F197"/>
      <c r="L197"/>
    </row>
    <row r="198" spans="4:12" x14ac:dyDescent="0.25">
      <c r="D198"/>
      <c r="F198"/>
      <c r="L198"/>
    </row>
    <row r="199" spans="4:12" x14ac:dyDescent="0.25">
      <c r="D199"/>
      <c r="F199"/>
      <c r="L199"/>
    </row>
    <row r="200" spans="4:12" x14ac:dyDescent="0.25">
      <c r="D200"/>
      <c r="F200"/>
      <c r="L200"/>
    </row>
    <row r="201" spans="4:12" x14ac:dyDescent="0.25">
      <c r="D201"/>
      <c r="F201"/>
      <c r="L201"/>
    </row>
    <row r="202" spans="4:12" x14ac:dyDescent="0.25">
      <c r="D202"/>
      <c r="F202"/>
      <c r="L202"/>
    </row>
    <row r="203" spans="4:12" x14ac:dyDescent="0.25">
      <c r="D203"/>
      <c r="F203"/>
      <c r="L203"/>
    </row>
    <row r="204" spans="4:12" x14ac:dyDescent="0.25">
      <c r="D204"/>
      <c r="F204"/>
      <c r="L204"/>
    </row>
    <row r="205" spans="4:12" x14ac:dyDescent="0.25">
      <c r="D205"/>
      <c r="F205"/>
      <c r="L205"/>
    </row>
    <row r="206" spans="4:12" x14ac:dyDescent="0.25">
      <c r="D206"/>
      <c r="F206"/>
      <c r="L206"/>
    </row>
    <row r="207" spans="4:12" x14ac:dyDescent="0.25">
      <c r="D207"/>
      <c r="F207"/>
      <c r="L207"/>
    </row>
    <row r="208" spans="4:12" x14ac:dyDescent="0.25">
      <c r="D208"/>
      <c r="F208"/>
      <c r="L208"/>
    </row>
    <row r="209" spans="4:12" x14ac:dyDescent="0.25">
      <c r="D209"/>
      <c r="F209"/>
      <c r="L209"/>
    </row>
    <row r="210" spans="4:12" x14ac:dyDescent="0.25">
      <c r="D210"/>
      <c r="F210"/>
      <c r="L210"/>
    </row>
    <row r="211" spans="4:12" x14ac:dyDescent="0.25">
      <c r="D211"/>
      <c r="F211"/>
      <c r="L211"/>
    </row>
    <row r="212" spans="4:12" x14ac:dyDescent="0.25">
      <c r="D212"/>
      <c r="F212"/>
      <c r="L212"/>
    </row>
    <row r="213" spans="4:12" x14ac:dyDescent="0.25">
      <c r="D213"/>
      <c r="F213"/>
      <c r="L213"/>
    </row>
    <row r="214" spans="4:12" x14ac:dyDescent="0.25">
      <c r="D214"/>
      <c r="F214"/>
      <c r="L214"/>
    </row>
    <row r="215" spans="4:12" x14ac:dyDescent="0.25">
      <c r="D215"/>
      <c r="F215"/>
      <c r="L215"/>
    </row>
    <row r="216" spans="4:12" x14ac:dyDescent="0.25">
      <c r="D216"/>
      <c r="F216"/>
      <c r="L216"/>
    </row>
    <row r="217" spans="4:12" x14ac:dyDescent="0.25">
      <c r="D217"/>
      <c r="F217"/>
      <c r="L217"/>
    </row>
    <row r="218" spans="4:12" x14ac:dyDescent="0.25">
      <c r="D218"/>
      <c r="F218"/>
      <c r="L218"/>
    </row>
    <row r="219" spans="4:12" x14ac:dyDescent="0.25">
      <c r="D219"/>
      <c r="F219"/>
      <c r="L219"/>
    </row>
    <row r="220" spans="4:12" x14ac:dyDescent="0.25">
      <c r="D220"/>
      <c r="F220"/>
      <c r="L220"/>
    </row>
    <row r="221" spans="4:12" x14ac:dyDescent="0.25">
      <c r="D221"/>
      <c r="F221"/>
      <c r="L221"/>
    </row>
    <row r="222" spans="4:12" x14ac:dyDescent="0.25">
      <c r="D222"/>
      <c r="F222"/>
      <c r="L222"/>
    </row>
    <row r="223" spans="4:12" x14ac:dyDescent="0.25">
      <c r="D223"/>
      <c r="F223"/>
      <c r="L223"/>
    </row>
    <row r="224" spans="4:12" x14ac:dyDescent="0.25">
      <c r="D224"/>
      <c r="F224"/>
      <c r="L224"/>
    </row>
    <row r="225" spans="4:12" x14ac:dyDescent="0.25">
      <c r="D225"/>
      <c r="F225"/>
      <c r="L225"/>
    </row>
    <row r="226" spans="4:12" x14ac:dyDescent="0.25">
      <c r="D226"/>
      <c r="F226"/>
      <c r="L226"/>
    </row>
    <row r="227" spans="4:12" x14ac:dyDescent="0.25">
      <c r="D227"/>
      <c r="F227"/>
      <c r="L227"/>
    </row>
    <row r="228" spans="4:12" x14ac:dyDescent="0.25">
      <c r="D228"/>
      <c r="F228"/>
      <c r="L228"/>
    </row>
    <row r="229" spans="4:12" x14ac:dyDescent="0.25">
      <c r="D229"/>
      <c r="F229"/>
      <c r="L229"/>
    </row>
    <row r="230" spans="4:12" x14ac:dyDescent="0.25">
      <c r="D230"/>
      <c r="F230"/>
      <c r="L230"/>
    </row>
    <row r="231" spans="4:12" x14ac:dyDescent="0.25">
      <c r="D231"/>
      <c r="F231"/>
      <c r="L231"/>
    </row>
    <row r="232" spans="4:12" x14ac:dyDescent="0.25">
      <c r="D232"/>
      <c r="F232"/>
      <c r="L232"/>
    </row>
    <row r="233" spans="4:12" x14ac:dyDescent="0.25">
      <c r="D233"/>
      <c r="F233"/>
      <c r="L233"/>
    </row>
    <row r="234" spans="4:12" x14ac:dyDescent="0.25">
      <c r="D234"/>
      <c r="F234"/>
      <c r="L234"/>
    </row>
    <row r="235" spans="4:12" x14ac:dyDescent="0.25">
      <c r="D235"/>
      <c r="F235"/>
      <c r="L235"/>
    </row>
    <row r="236" spans="4:12" x14ac:dyDescent="0.25">
      <c r="D236"/>
      <c r="F236"/>
      <c r="L236"/>
    </row>
    <row r="237" spans="4:12" x14ac:dyDescent="0.25">
      <c r="D237"/>
      <c r="F237"/>
      <c r="L237"/>
    </row>
    <row r="238" spans="4:12" x14ac:dyDescent="0.25">
      <c r="D238"/>
      <c r="F238"/>
      <c r="L238"/>
    </row>
    <row r="239" spans="4:12" x14ac:dyDescent="0.25">
      <c r="D239"/>
      <c r="F239"/>
      <c r="L239"/>
    </row>
    <row r="240" spans="4:12" x14ac:dyDescent="0.25">
      <c r="D240"/>
      <c r="F240"/>
      <c r="L240"/>
    </row>
    <row r="241" spans="4:12" x14ac:dyDescent="0.25">
      <c r="D241"/>
      <c r="F241"/>
      <c r="L241"/>
    </row>
    <row r="242" spans="4:12" x14ac:dyDescent="0.25">
      <c r="D242"/>
      <c r="F242"/>
      <c r="L242"/>
    </row>
    <row r="243" spans="4:12" x14ac:dyDescent="0.25">
      <c r="D243"/>
      <c r="F243"/>
      <c r="L243"/>
    </row>
    <row r="244" spans="4:12" x14ac:dyDescent="0.25">
      <c r="D244"/>
      <c r="F244"/>
      <c r="L244"/>
    </row>
    <row r="245" spans="4:12" x14ac:dyDescent="0.25">
      <c r="D245"/>
      <c r="F245"/>
      <c r="L245"/>
    </row>
    <row r="246" spans="4:12" x14ac:dyDescent="0.25">
      <c r="D246"/>
      <c r="F246"/>
      <c r="L246"/>
    </row>
    <row r="247" spans="4:12" x14ac:dyDescent="0.25">
      <c r="D247"/>
      <c r="F247"/>
      <c r="L247"/>
    </row>
    <row r="248" spans="4:12" x14ac:dyDescent="0.25">
      <c r="D248"/>
      <c r="F248"/>
      <c r="L248"/>
    </row>
    <row r="249" spans="4:12" x14ac:dyDescent="0.25">
      <c r="D249"/>
      <c r="F249"/>
      <c r="L249"/>
    </row>
    <row r="250" spans="4:12" x14ac:dyDescent="0.25">
      <c r="D250"/>
      <c r="F250"/>
      <c r="L250"/>
    </row>
    <row r="251" spans="4:12" x14ac:dyDescent="0.25">
      <c r="D251"/>
      <c r="F251"/>
      <c r="L251"/>
    </row>
    <row r="252" spans="4:12" x14ac:dyDescent="0.25">
      <c r="D252"/>
      <c r="F252"/>
      <c r="L252"/>
    </row>
    <row r="253" spans="4:12" x14ac:dyDescent="0.25">
      <c r="D253"/>
      <c r="F253"/>
      <c r="L253"/>
    </row>
    <row r="254" spans="4:12" x14ac:dyDescent="0.25">
      <c r="D254"/>
      <c r="F254"/>
      <c r="L254"/>
    </row>
    <row r="255" spans="4:12" x14ac:dyDescent="0.25">
      <c r="D255"/>
      <c r="F255"/>
      <c r="L255"/>
    </row>
    <row r="256" spans="4:12" x14ac:dyDescent="0.25">
      <c r="D256"/>
      <c r="F256"/>
      <c r="L256"/>
    </row>
    <row r="257" spans="4:12" x14ac:dyDescent="0.25">
      <c r="D257"/>
      <c r="F257"/>
      <c r="L257"/>
    </row>
    <row r="258" spans="4:12" x14ac:dyDescent="0.25">
      <c r="D258"/>
      <c r="F258"/>
      <c r="L258"/>
    </row>
    <row r="259" spans="4:12" x14ac:dyDescent="0.25">
      <c r="D259"/>
      <c r="F259"/>
      <c r="L259"/>
    </row>
    <row r="260" spans="4:12" x14ac:dyDescent="0.25">
      <c r="D260"/>
      <c r="F260"/>
      <c r="L260"/>
    </row>
    <row r="261" spans="4:12" x14ac:dyDescent="0.25">
      <c r="D261"/>
      <c r="F261"/>
      <c r="L261"/>
    </row>
    <row r="262" spans="4:12" x14ac:dyDescent="0.25">
      <c r="D262"/>
      <c r="F262"/>
      <c r="L262"/>
    </row>
    <row r="263" spans="4:12" x14ac:dyDescent="0.25">
      <c r="D263"/>
      <c r="F263"/>
      <c r="L263"/>
    </row>
    <row r="264" spans="4:12" x14ac:dyDescent="0.25">
      <c r="D264"/>
      <c r="F264"/>
      <c r="L264"/>
    </row>
    <row r="265" spans="4:12" x14ac:dyDescent="0.25">
      <c r="D265"/>
      <c r="F265"/>
      <c r="L265"/>
    </row>
    <row r="266" spans="4:12" x14ac:dyDescent="0.25">
      <c r="D266"/>
      <c r="F266"/>
      <c r="L266"/>
    </row>
    <row r="267" spans="4:12" x14ac:dyDescent="0.25">
      <c r="D267"/>
      <c r="F267"/>
      <c r="L267"/>
    </row>
    <row r="268" spans="4:12" x14ac:dyDescent="0.25">
      <c r="D268"/>
      <c r="F268"/>
      <c r="L268"/>
    </row>
    <row r="269" spans="4:12" x14ac:dyDescent="0.25">
      <c r="D269"/>
      <c r="F269"/>
      <c r="L269"/>
    </row>
    <row r="270" spans="4:12" x14ac:dyDescent="0.25">
      <c r="D270"/>
      <c r="F270"/>
      <c r="L270"/>
    </row>
    <row r="271" spans="4:12" x14ac:dyDescent="0.25">
      <c r="D271"/>
      <c r="F271"/>
      <c r="L271"/>
    </row>
    <row r="272" spans="4:12" x14ac:dyDescent="0.25">
      <c r="D272"/>
      <c r="F272"/>
      <c r="L272"/>
    </row>
    <row r="273" spans="4:12" x14ac:dyDescent="0.25">
      <c r="D273"/>
      <c r="F273"/>
      <c r="L273"/>
    </row>
    <row r="274" spans="4:12" x14ac:dyDescent="0.25">
      <c r="D274"/>
      <c r="F274"/>
      <c r="L274"/>
    </row>
    <row r="275" spans="4:12" x14ac:dyDescent="0.25">
      <c r="D275"/>
      <c r="F275"/>
      <c r="L275"/>
    </row>
    <row r="276" spans="4:12" x14ac:dyDescent="0.25">
      <c r="D276"/>
      <c r="F276"/>
      <c r="L276"/>
    </row>
    <row r="277" spans="4:12" x14ac:dyDescent="0.25">
      <c r="D277"/>
      <c r="F277"/>
      <c r="L277"/>
    </row>
    <row r="278" spans="4:12" x14ac:dyDescent="0.25">
      <c r="D278"/>
      <c r="F278"/>
      <c r="L278"/>
    </row>
    <row r="279" spans="4:12" x14ac:dyDescent="0.25">
      <c r="D279"/>
      <c r="F279"/>
      <c r="L279"/>
    </row>
    <row r="280" spans="4:12" x14ac:dyDescent="0.25">
      <c r="D280"/>
      <c r="F280"/>
      <c r="L280"/>
    </row>
    <row r="281" spans="4:12" x14ac:dyDescent="0.25">
      <c r="D281"/>
      <c r="F281"/>
      <c r="L281"/>
    </row>
    <row r="282" spans="4:12" x14ac:dyDescent="0.25">
      <c r="D282"/>
      <c r="F282"/>
      <c r="L282"/>
    </row>
    <row r="283" spans="4:12" x14ac:dyDescent="0.25">
      <c r="D283"/>
      <c r="F283"/>
      <c r="L283"/>
    </row>
    <row r="284" spans="4:12" x14ac:dyDescent="0.25">
      <c r="D284"/>
      <c r="F284"/>
      <c r="L284"/>
    </row>
    <row r="285" spans="4:12" x14ac:dyDescent="0.25">
      <c r="D285"/>
      <c r="F285"/>
      <c r="L285"/>
    </row>
    <row r="286" spans="4:12" x14ac:dyDescent="0.25">
      <c r="D286"/>
      <c r="F286"/>
      <c r="L286"/>
    </row>
    <row r="287" spans="4:12" x14ac:dyDescent="0.25">
      <c r="D287"/>
      <c r="F287"/>
      <c r="L287"/>
    </row>
    <row r="288" spans="4:12" x14ac:dyDescent="0.25">
      <c r="D288"/>
      <c r="F288"/>
      <c r="L288"/>
    </row>
    <row r="289" spans="4:12" x14ac:dyDescent="0.25">
      <c r="D289"/>
      <c r="F289"/>
      <c r="L289"/>
    </row>
    <row r="290" spans="4:12" x14ac:dyDescent="0.25">
      <c r="D290"/>
      <c r="F290"/>
      <c r="L290"/>
    </row>
    <row r="291" spans="4:12" x14ac:dyDescent="0.25">
      <c r="D291"/>
      <c r="F291"/>
      <c r="L291"/>
    </row>
    <row r="292" spans="4:12" x14ac:dyDescent="0.25">
      <c r="D292"/>
      <c r="F292"/>
      <c r="L292"/>
    </row>
    <row r="293" spans="4:12" x14ac:dyDescent="0.25">
      <c r="D293"/>
      <c r="F293"/>
      <c r="L293"/>
    </row>
    <row r="294" spans="4:12" x14ac:dyDescent="0.25">
      <c r="D294"/>
      <c r="F294"/>
      <c r="L294"/>
    </row>
    <row r="295" spans="4:12" x14ac:dyDescent="0.25">
      <c r="D295"/>
      <c r="F295"/>
      <c r="L295"/>
    </row>
    <row r="296" spans="4:12" x14ac:dyDescent="0.25">
      <c r="D296"/>
      <c r="F296"/>
      <c r="L296"/>
    </row>
    <row r="297" spans="4:12" x14ac:dyDescent="0.25">
      <c r="D297"/>
      <c r="F297"/>
      <c r="L297"/>
    </row>
    <row r="298" spans="4:12" x14ac:dyDescent="0.25">
      <c r="D298"/>
      <c r="F298"/>
      <c r="L298"/>
    </row>
    <row r="299" spans="4:12" x14ac:dyDescent="0.25">
      <c r="D299"/>
      <c r="F299"/>
      <c r="L299"/>
    </row>
    <row r="300" spans="4:12" x14ac:dyDescent="0.25">
      <c r="D300"/>
      <c r="F300"/>
      <c r="L300"/>
    </row>
    <row r="301" spans="4:12" x14ac:dyDescent="0.25">
      <c r="D301"/>
      <c r="F301"/>
      <c r="L301"/>
    </row>
    <row r="302" spans="4:12" x14ac:dyDescent="0.25">
      <c r="D302"/>
      <c r="F302"/>
      <c r="L302"/>
    </row>
    <row r="303" spans="4:12" x14ac:dyDescent="0.25">
      <c r="D303"/>
      <c r="F303"/>
      <c r="L303"/>
    </row>
    <row r="304" spans="4:12" x14ac:dyDescent="0.25">
      <c r="D304"/>
      <c r="F304"/>
      <c r="L304"/>
    </row>
    <row r="305" spans="4:12" x14ac:dyDescent="0.25">
      <c r="D305"/>
      <c r="F305"/>
      <c r="L305"/>
    </row>
    <row r="306" spans="4:12" x14ac:dyDescent="0.25">
      <c r="D306"/>
      <c r="F306"/>
      <c r="L306"/>
    </row>
    <row r="307" spans="4:12" x14ac:dyDescent="0.25">
      <c r="D307"/>
      <c r="F307"/>
      <c r="L307"/>
    </row>
    <row r="308" spans="4:12" x14ac:dyDescent="0.25">
      <c r="D308"/>
      <c r="F308"/>
      <c r="L308"/>
    </row>
    <row r="309" spans="4:12" x14ac:dyDescent="0.25">
      <c r="D309"/>
      <c r="F309"/>
      <c r="L309"/>
    </row>
    <row r="310" spans="4:12" x14ac:dyDescent="0.25">
      <c r="D310"/>
      <c r="F310"/>
      <c r="L310"/>
    </row>
    <row r="311" spans="4:12" x14ac:dyDescent="0.25">
      <c r="D311"/>
      <c r="F311"/>
      <c r="L311"/>
    </row>
    <row r="312" spans="4:12" x14ac:dyDescent="0.25">
      <c r="D312"/>
      <c r="F312"/>
      <c r="L312"/>
    </row>
    <row r="313" spans="4:12" x14ac:dyDescent="0.25">
      <c r="D313"/>
      <c r="F313"/>
      <c r="L313"/>
    </row>
    <row r="314" spans="4:12" x14ac:dyDescent="0.25">
      <c r="D314"/>
      <c r="F314"/>
      <c r="L314"/>
    </row>
    <row r="315" spans="4:12" x14ac:dyDescent="0.25">
      <c r="D315"/>
      <c r="F315"/>
      <c r="L315"/>
    </row>
    <row r="316" spans="4:12" x14ac:dyDescent="0.25">
      <c r="D316"/>
      <c r="F316"/>
      <c r="L316"/>
    </row>
    <row r="317" spans="4:12" x14ac:dyDescent="0.25">
      <c r="D317"/>
      <c r="F317"/>
      <c r="L317"/>
    </row>
    <row r="318" spans="4:12" x14ac:dyDescent="0.25">
      <c r="D318"/>
      <c r="F318"/>
      <c r="L318"/>
    </row>
    <row r="319" spans="4:12" x14ac:dyDescent="0.25">
      <c r="D319"/>
      <c r="F319"/>
      <c r="L319"/>
    </row>
    <row r="320" spans="4:12" x14ac:dyDescent="0.25">
      <c r="D320"/>
      <c r="F320"/>
      <c r="L320"/>
    </row>
    <row r="321" spans="4:12" x14ac:dyDescent="0.25">
      <c r="D321"/>
      <c r="F321"/>
      <c r="L321"/>
    </row>
    <row r="322" spans="4:12" x14ac:dyDescent="0.25">
      <c r="D322"/>
      <c r="F322"/>
      <c r="L322"/>
    </row>
    <row r="323" spans="4:12" x14ac:dyDescent="0.25">
      <c r="D323"/>
      <c r="F323"/>
      <c r="L323"/>
    </row>
    <row r="324" spans="4:12" x14ac:dyDescent="0.25">
      <c r="D324"/>
      <c r="F324"/>
      <c r="L324"/>
    </row>
    <row r="325" spans="4:12" x14ac:dyDescent="0.25">
      <c r="D325"/>
      <c r="F325"/>
      <c r="L325"/>
    </row>
    <row r="326" spans="4:12" x14ac:dyDescent="0.25">
      <c r="D326"/>
      <c r="F326"/>
      <c r="L326"/>
    </row>
    <row r="327" spans="4:12" x14ac:dyDescent="0.25">
      <c r="D327"/>
      <c r="F327"/>
      <c r="L327"/>
    </row>
    <row r="328" spans="4:12" x14ac:dyDescent="0.25">
      <c r="D328"/>
      <c r="F328"/>
      <c r="L328"/>
    </row>
    <row r="329" spans="4:12" x14ac:dyDescent="0.25">
      <c r="D329"/>
      <c r="F329"/>
      <c r="L329"/>
    </row>
    <row r="330" spans="4:12" x14ac:dyDescent="0.25">
      <c r="D330"/>
      <c r="F330"/>
      <c r="L330"/>
    </row>
    <row r="331" spans="4:12" x14ac:dyDescent="0.25">
      <c r="D331"/>
      <c r="F331"/>
      <c r="L331"/>
    </row>
    <row r="332" spans="4:12" x14ac:dyDescent="0.25">
      <c r="D332"/>
      <c r="F332"/>
      <c r="L332"/>
    </row>
    <row r="333" spans="4:12" x14ac:dyDescent="0.25">
      <c r="D333"/>
      <c r="F333"/>
      <c r="L333"/>
    </row>
    <row r="334" spans="4:12" x14ac:dyDescent="0.25">
      <c r="D334"/>
      <c r="F334"/>
      <c r="L334"/>
    </row>
    <row r="335" spans="4:12" x14ac:dyDescent="0.25">
      <c r="D335"/>
      <c r="F335"/>
      <c r="L335"/>
    </row>
    <row r="336" spans="4:12" x14ac:dyDescent="0.25">
      <c r="D336"/>
      <c r="F336"/>
      <c r="L336"/>
    </row>
    <row r="337" spans="4:12" x14ac:dyDescent="0.25">
      <c r="D337"/>
      <c r="F337"/>
      <c r="L337"/>
    </row>
    <row r="338" spans="4:12" x14ac:dyDescent="0.25">
      <c r="D338"/>
      <c r="F338"/>
      <c r="L338"/>
    </row>
    <row r="339" spans="4:12" x14ac:dyDescent="0.25">
      <c r="D339"/>
      <c r="F339"/>
      <c r="L339"/>
    </row>
    <row r="340" spans="4:12" x14ac:dyDescent="0.25">
      <c r="D340"/>
      <c r="F340"/>
      <c r="L340"/>
    </row>
    <row r="341" spans="4:12" x14ac:dyDescent="0.25">
      <c r="D341"/>
      <c r="F341"/>
      <c r="L341"/>
    </row>
    <row r="342" spans="4:12" x14ac:dyDescent="0.25">
      <c r="D342"/>
      <c r="F342"/>
      <c r="L342"/>
    </row>
    <row r="343" spans="4:12" x14ac:dyDescent="0.25">
      <c r="D343"/>
      <c r="F343"/>
      <c r="L343"/>
    </row>
    <row r="344" spans="4:12" x14ac:dyDescent="0.25">
      <c r="D344"/>
      <c r="F344"/>
      <c r="L344"/>
    </row>
    <row r="345" spans="4:12" x14ac:dyDescent="0.25">
      <c r="D345"/>
      <c r="F345"/>
      <c r="L345"/>
    </row>
    <row r="346" spans="4:12" x14ac:dyDescent="0.25">
      <c r="D346"/>
      <c r="F346"/>
      <c r="L346"/>
    </row>
    <row r="347" spans="4:12" x14ac:dyDescent="0.25">
      <c r="D347"/>
      <c r="F347"/>
      <c r="L347"/>
    </row>
    <row r="348" spans="4:12" x14ac:dyDescent="0.25">
      <c r="D348"/>
      <c r="F348"/>
      <c r="L348"/>
    </row>
    <row r="349" spans="4:12" x14ac:dyDescent="0.25">
      <c r="D349"/>
      <c r="F349"/>
      <c r="L349"/>
    </row>
    <row r="350" spans="4:12" x14ac:dyDescent="0.25">
      <c r="D350"/>
      <c r="F350"/>
      <c r="L350"/>
    </row>
    <row r="351" spans="4:12" x14ac:dyDescent="0.25">
      <c r="D351"/>
      <c r="F351"/>
      <c r="L351"/>
    </row>
    <row r="352" spans="4:12" x14ac:dyDescent="0.25">
      <c r="D352"/>
      <c r="F352"/>
      <c r="L352"/>
    </row>
    <row r="353" spans="4:12" x14ac:dyDescent="0.25">
      <c r="D353"/>
      <c r="F353"/>
      <c r="L353"/>
    </row>
    <row r="354" spans="4:12" x14ac:dyDescent="0.25">
      <c r="D354"/>
      <c r="F354"/>
      <c r="L354"/>
    </row>
    <row r="355" spans="4:12" x14ac:dyDescent="0.25">
      <c r="D355"/>
      <c r="F355"/>
      <c r="L355"/>
    </row>
    <row r="356" spans="4:12" x14ac:dyDescent="0.25">
      <c r="D356"/>
      <c r="F356"/>
      <c r="L356"/>
    </row>
    <row r="357" spans="4:12" x14ac:dyDescent="0.25">
      <c r="D357"/>
      <c r="F357"/>
      <c r="L357"/>
    </row>
    <row r="358" spans="4:12" x14ac:dyDescent="0.25">
      <c r="D358"/>
      <c r="F358"/>
      <c r="L358"/>
    </row>
    <row r="359" spans="4:12" x14ac:dyDescent="0.25">
      <c r="D359"/>
      <c r="F359"/>
      <c r="L359"/>
    </row>
    <row r="360" spans="4:12" x14ac:dyDescent="0.25">
      <c r="D360"/>
      <c r="F360"/>
      <c r="L360"/>
    </row>
    <row r="361" spans="4:12" x14ac:dyDescent="0.25">
      <c r="D361"/>
      <c r="F361"/>
      <c r="L361"/>
    </row>
    <row r="362" spans="4:12" x14ac:dyDescent="0.25">
      <c r="D362"/>
      <c r="F362"/>
      <c r="L362"/>
    </row>
    <row r="363" spans="4:12" x14ac:dyDescent="0.25">
      <c r="D363"/>
      <c r="F363"/>
      <c r="L363"/>
    </row>
    <row r="364" spans="4:12" x14ac:dyDescent="0.25">
      <c r="D364"/>
      <c r="F364"/>
      <c r="L364"/>
    </row>
    <row r="365" spans="4:12" x14ac:dyDescent="0.25">
      <c r="D365"/>
      <c r="F365"/>
      <c r="L365"/>
    </row>
    <row r="366" spans="4:12" x14ac:dyDescent="0.25">
      <c r="D366"/>
      <c r="F366"/>
      <c r="L366"/>
    </row>
    <row r="367" spans="4:12" x14ac:dyDescent="0.25">
      <c r="D367"/>
      <c r="F367"/>
      <c r="L367"/>
    </row>
    <row r="368" spans="4:12" x14ac:dyDescent="0.25">
      <c r="D368"/>
      <c r="F368"/>
      <c r="L368"/>
    </row>
    <row r="369" spans="4:12" x14ac:dyDescent="0.25">
      <c r="D369"/>
      <c r="F369"/>
      <c r="L369"/>
    </row>
    <row r="370" spans="4:12" x14ac:dyDescent="0.25">
      <c r="D370"/>
      <c r="F370"/>
      <c r="L370"/>
    </row>
    <row r="371" spans="4:12" x14ac:dyDescent="0.25">
      <c r="D371"/>
      <c r="F371"/>
      <c r="L371"/>
    </row>
    <row r="372" spans="4:12" x14ac:dyDescent="0.25">
      <c r="D372"/>
      <c r="F372"/>
      <c r="L372"/>
    </row>
    <row r="373" spans="4:12" x14ac:dyDescent="0.25">
      <c r="D373"/>
      <c r="F373"/>
      <c r="L373"/>
    </row>
    <row r="374" spans="4:12" x14ac:dyDescent="0.25">
      <c r="D374"/>
      <c r="F374"/>
      <c r="L374"/>
    </row>
    <row r="375" spans="4:12" x14ac:dyDescent="0.25">
      <c r="D375"/>
      <c r="F375"/>
      <c r="L375"/>
    </row>
    <row r="376" spans="4:12" x14ac:dyDescent="0.25">
      <c r="D376"/>
      <c r="F376"/>
      <c r="L376"/>
    </row>
    <row r="377" spans="4:12" x14ac:dyDescent="0.25">
      <c r="D377"/>
      <c r="F377"/>
      <c r="L377"/>
    </row>
    <row r="378" spans="4:12" x14ac:dyDescent="0.25">
      <c r="D378"/>
      <c r="F378"/>
      <c r="L378"/>
    </row>
    <row r="379" spans="4:12" x14ac:dyDescent="0.25">
      <c r="D379"/>
      <c r="F379"/>
      <c r="L379"/>
    </row>
    <row r="380" spans="4:12" x14ac:dyDescent="0.25">
      <c r="D380"/>
      <c r="F380"/>
      <c r="L380"/>
    </row>
    <row r="381" spans="4:12" x14ac:dyDescent="0.25">
      <c r="D381"/>
      <c r="F381"/>
      <c r="L381"/>
    </row>
    <row r="382" spans="4:12" x14ac:dyDescent="0.25">
      <c r="D382"/>
      <c r="F382"/>
      <c r="L382"/>
    </row>
    <row r="383" spans="4:12" x14ac:dyDescent="0.25">
      <c r="D383"/>
      <c r="F383"/>
      <c r="L383"/>
    </row>
    <row r="384" spans="4:12" x14ac:dyDescent="0.25">
      <c r="D384"/>
      <c r="F384"/>
      <c r="L384"/>
    </row>
    <row r="385" spans="4:12" x14ac:dyDescent="0.25">
      <c r="D385"/>
      <c r="F385"/>
      <c r="L385"/>
    </row>
    <row r="386" spans="4:12" x14ac:dyDescent="0.25">
      <c r="D386"/>
      <c r="F386"/>
      <c r="L386"/>
    </row>
    <row r="387" spans="4:12" x14ac:dyDescent="0.25">
      <c r="D387"/>
      <c r="F387"/>
      <c r="L387"/>
    </row>
    <row r="388" spans="4:12" x14ac:dyDescent="0.25">
      <c r="D388"/>
      <c r="F388"/>
      <c r="L388"/>
    </row>
    <row r="389" spans="4:12" x14ac:dyDescent="0.25">
      <c r="D389"/>
      <c r="F389"/>
      <c r="L389"/>
    </row>
    <row r="390" spans="4:12" x14ac:dyDescent="0.25">
      <c r="D390"/>
      <c r="F390"/>
      <c r="L390"/>
    </row>
    <row r="391" spans="4:12" x14ac:dyDescent="0.25">
      <c r="D391"/>
      <c r="F391"/>
      <c r="L391"/>
    </row>
    <row r="392" spans="4:12" x14ac:dyDescent="0.25">
      <c r="D392"/>
      <c r="F392"/>
      <c r="L392"/>
    </row>
    <row r="393" spans="4:12" x14ac:dyDescent="0.25">
      <c r="D393"/>
      <c r="F393"/>
      <c r="L393"/>
    </row>
    <row r="394" spans="4:12" x14ac:dyDescent="0.25">
      <c r="D394"/>
      <c r="F394"/>
      <c r="L394"/>
    </row>
    <row r="395" spans="4:12" x14ac:dyDescent="0.25">
      <c r="D395"/>
      <c r="F395"/>
      <c r="L395"/>
    </row>
    <row r="396" spans="4:12" x14ac:dyDescent="0.25">
      <c r="D396"/>
      <c r="F396"/>
      <c r="L396"/>
    </row>
    <row r="397" spans="4:12" x14ac:dyDescent="0.25">
      <c r="D397"/>
      <c r="F397"/>
      <c r="L397"/>
    </row>
    <row r="398" spans="4:12" x14ac:dyDescent="0.25">
      <c r="D398"/>
      <c r="F398"/>
      <c r="L398"/>
    </row>
    <row r="399" spans="4:12" x14ac:dyDescent="0.25">
      <c r="D399"/>
      <c r="F399"/>
      <c r="L399"/>
    </row>
    <row r="400" spans="4:12" x14ac:dyDescent="0.25">
      <c r="D400"/>
      <c r="F400"/>
      <c r="L400"/>
    </row>
    <row r="401" spans="4:12" x14ac:dyDescent="0.25">
      <c r="D401"/>
      <c r="F401"/>
      <c r="L401"/>
    </row>
    <row r="402" spans="4:12" x14ac:dyDescent="0.25">
      <c r="D402"/>
      <c r="F402"/>
      <c r="L402"/>
    </row>
    <row r="403" spans="4:12" x14ac:dyDescent="0.25">
      <c r="D403"/>
      <c r="F403"/>
      <c r="L403"/>
    </row>
    <row r="404" spans="4:12" x14ac:dyDescent="0.25">
      <c r="D404"/>
      <c r="F404"/>
      <c r="L404"/>
    </row>
    <row r="405" spans="4:12" x14ac:dyDescent="0.25">
      <c r="D405"/>
      <c r="F405"/>
      <c r="L405"/>
    </row>
    <row r="406" spans="4:12" x14ac:dyDescent="0.25">
      <c r="D406"/>
      <c r="F406"/>
      <c r="L406"/>
    </row>
    <row r="407" spans="4:12" x14ac:dyDescent="0.25">
      <c r="D407"/>
      <c r="F407"/>
      <c r="L407"/>
    </row>
    <row r="408" spans="4:12" x14ac:dyDescent="0.25">
      <c r="D408"/>
      <c r="F408"/>
      <c r="L408"/>
    </row>
    <row r="409" spans="4:12" x14ac:dyDescent="0.25">
      <c r="D409"/>
      <c r="F409"/>
      <c r="L409"/>
    </row>
    <row r="410" spans="4:12" x14ac:dyDescent="0.25">
      <c r="D410"/>
      <c r="F410"/>
      <c r="L410"/>
    </row>
    <row r="411" spans="4:12" x14ac:dyDescent="0.25">
      <c r="D411"/>
      <c r="F411"/>
      <c r="L411"/>
    </row>
    <row r="412" spans="4:12" x14ac:dyDescent="0.25">
      <c r="D412"/>
      <c r="F412"/>
      <c r="L412"/>
    </row>
    <row r="413" spans="4:12" x14ac:dyDescent="0.25">
      <c r="D413"/>
      <c r="F413"/>
      <c r="L413"/>
    </row>
    <row r="414" spans="4:12" x14ac:dyDescent="0.25">
      <c r="D414"/>
      <c r="F414"/>
      <c r="L414"/>
    </row>
    <row r="415" spans="4:12" x14ac:dyDescent="0.25">
      <c r="D415"/>
      <c r="F415"/>
      <c r="L415"/>
    </row>
    <row r="416" spans="4:12" x14ac:dyDescent="0.25">
      <c r="D416"/>
      <c r="F416"/>
      <c r="L416"/>
    </row>
    <row r="417" spans="4:12" x14ac:dyDescent="0.25">
      <c r="D417"/>
      <c r="F417"/>
      <c r="L417"/>
    </row>
    <row r="418" spans="4:12" x14ac:dyDescent="0.25">
      <c r="D418"/>
      <c r="F418"/>
      <c r="L418"/>
    </row>
    <row r="419" spans="4:12" x14ac:dyDescent="0.25">
      <c r="D419"/>
      <c r="F419"/>
      <c r="L419"/>
    </row>
    <row r="420" spans="4:12" x14ac:dyDescent="0.25">
      <c r="D420"/>
      <c r="F420"/>
      <c r="L420"/>
    </row>
    <row r="421" spans="4:12" x14ac:dyDescent="0.25">
      <c r="D421"/>
      <c r="F421"/>
      <c r="L421"/>
    </row>
    <row r="422" spans="4:12" x14ac:dyDescent="0.25">
      <c r="D422"/>
      <c r="F422"/>
      <c r="L422"/>
    </row>
    <row r="423" spans="4:12" x14ac:dyDescent="0.25">
      <c r="D423"/>
      <c r="F423"/>
      <c r="L423"/>
    </row>
    <row r="424" spans="4:12" x14ac:dyDescent="0.25">
      <c r="D424"/>
      <c r="F424"/>
      <c r="L424"/>
    </row>
    <row r="425" spans="4:12" x14ac:dyDescent="0.25">
      <c r="D425"/>
      <c r="F425"/>
      <c r="L425"/>
    </row>
    <row r="426" spans="4:12" x14ac:dyDescent="0.25">
      <c r="D426"/>
      <c r="F426"/>
      <c r="L426"/>
    </row>
    <row r="427" spans="4:12" x14ac:dyDescent="0.25">
      <c r="D427"/>
      <c r="F427"/>
      <c r="L427"/>
    </row>
    <row r="428" spans="4:12" x14ac:dyDescent="0.25">
      <c r="D428"/>
      <c r="F428"/>
      <c r="L428"/>
    </row>
    <row r="429" spans="4:12" x14ac:dyDescent="0.25">
      <c r="D429"/>
      <c r="F429"/>
      <c r="L429"/>
    </row>
    <row r="430" spans="4:12" x14ac:dyDescent="0.25">
      <c r="D430"/>
      <c r="F430"/>
      <c r="L430"/>
    </row>
    <row r="431" spans="4:12" x14ac:dyDescent="0.25">
      <c r="D431"/>
      <c r="F431"/>
      <c r="L431"/>
    </row>
    <row r="432" spans="4:12" x14ac:dyDescent="0.25">
      <c r="D432"/>
      <c r="F432"/>
      <c r="L432"/>
    </row>
    <row r="433" spans="4:12" x14ac:dyDescent="0.25">
      <c r="D433"/>
      <c r="F433"/>
      <c r="L433"/>
    </row>
    <row r="434" spans="4:12" x14ac:dyDescent="0.25">
      <c r="D434"/>
      <c r="F434"/>
      <c r="L434"/>
    </row>
    <row r="435" spans="4:12" x14ac:dyDescent="0.25">
      <c r="D435"/>
      <c r="F435"/>
      <c r="L435"/>
    </row>
    <row r="436" spans="4:12" x14ac:dyDescent="0.25">
      <c r="D436"/>
      <c r="F436"/>
      <c r="L436"/>
    </row>
    <row r="437" spans="4:12" x14ac:dyDescent="0.25">
      <c r="D437"/>
      <c r="F437"/>
      <c r="L437"/>
    </row>
    <row r="438" spans="4:12" x14ac:dyDescent="0.25">
      <c r="D438"/>
      <c r="F438"/>
      <c r="L438"/>
    </row>
    <row r="439" spans="4:12" x14ac:dyDescent="0.25">
      <c r="D439"/>
      <c r="F439"/>
      <c r="L439"/>
    </row>
    <row r="440" spans="4:12" x14ac:dyDescent="0.25">
      <c r="D440"/>
      <c r="F440"/>
      <c r="L440"/>
    </row>
    <row r="441" spans="4:12" x14ac:dyDescent="0.25">
      <c r="D441"/>
      <c r="F441"/>
      <c r="L441"/>
    </row>
    <row r="442" spans="4:12" x14ac:dyDescent="0.25">
      <c r="D442"/>
      <c r="F442"/>
      <c r="L442"/>
    </row>
    <row r="443" spans="4:12" x14ac:dyDescent="0.25">
      <c r="D443"/>
      <c r="F443"/>
      <c r="L443"/>
    </row>
    <row r="444" spans="4:12" x14ac:dyDescent="0.25">
      <c r="D444"/>
      <c r="F444"/>
      <c r="L444"/>
    </row>
    <row r="445" spans="4:12" x14ac:dyDescent="0.25">
      <c r="D445"/>
      <c r="F445"/>
      <c r="L445"/>
    </row>
    <row r="446" spans="4:12" x14ac:dyDescent="0.25">
      <c r="D446"/>
      <c r="F446"/>
      <c r="L446"/>
    </row>
    <row r="447" spans="4:12" x14ac:dyDescent="0.25">
      <c r="D447"/>
      <c r="F447"/>
      <c r="L447"/>
    </row>
    <row r="448" spans="4:12" x14ac:dyDescent="0.25">
      <c r="D448"/>
      <c r="F448"/>
      <c r="L448"/>
    </row>
    <row r="449" spans="4:12" x14ac:dyDescent="0.25">
      <c r="D449"/>
      <c r="F449"/>
      <c r="L449"/>
    </row>
    <row r="450" spans="4:12" x14ac:dyDescent="0.25">
      <c r="D450"/>
      <c r="F450"/>
      <c r="L450"/>
    </row>
    <row r="451" spans="4:12" x14ac:dyDescent="0.25">
      <c r="D451"/>
      <c r="F451"/>
      <c r="L451"/>
    </row>
    <row r="452" spans="4:12" x14ac:dyDescent="0.25">
      <c r="D452"/>
      <c r="F452"/>
      <c r="L452"/>
    </row>
    <row r="453" spans="4:12" x14ac:dyDescent="0.25">
      <c r="D453"/>
      <c r="F453"/>
      <c r="L453"/>
    </row>
    <row r="454" spans="4:12" x14ac:dyDescent="0.25">
      <c r="D454"/>
      <c r="F454"/>
      <c r="L454"/>
    </row>
    <row r="455" spans="4:12" x14ac:dyDescent="0.25">
      <c r="D455"/>
      <c r="F455"/>
      <c r="L455"/>
    </row>
    <row r="456" spans="4:12" x14ac:dyDescent="0.25">
      <c r="D456"/>
      <c r="F456"/>
      <c r="L456"/>
    </row>
    <row r="457" spans="4:12" x14ac:dyDescent="0.25">
      <c r="D457"/>
      <c r="F457"/>
      <c r="L457"/>
    </row>
    <row r="458" spans="4:12" x14ac:dyDescent="0.25">
      <c r="D458"/>
      <c r="F458"/>
      <c r="L458"/>
    </row>
    <row r="459" spans="4:12" x14ac:dyDescent="0.25">
      <c r="D459"/>
      <c r="F459"/>
      <c r="L459"/>
    </row>
    <row r="460" spans="4:12" x14ac:dyDescent="0.25">
      <c r="D460"/>
      <c r="F460"/>
      <c r="L460"/>
    </row>
    <row r="461" spans="4:12" x14ac:dyDescent="0.25">
      <c r="D461"/>
      <c r="F461"/>
      <c r="L461"/>
    </row>
    <row r="462" spans="4:12" x14ac:dyDescent="0.25">
      <c r="D462"/>
      <c r="F462"/>
      <c r="L462"/>
    </row>
    <row r="463" spans="4:12" x14ac:dyDescent="0.25">
      <c r="D463"/>
      <c r="F463"/>
      <c r="L463"/>
    </row>
    <row r="464" spans="4:12" x14ac:dyDescent="0.25">
      <c r="D464"/>
      <c r="F464"/>
      <c r="L464"/>
    </row>
    <row r="465" spans="4:12" x14ac:dyDescent="0.25">
      <c r="D465"/>
      <c r="F465"/>
      <c r="L465"/>
    </row>
    <row r="466" spans="4:12" x14ac:dyDescent="0.25">
      <c r="D466"/>
      <c r="F466"/>
      <c r="L466"/>
    </row>
    <row r="467" spans="4:12" x14ac:dyDescent="0.25">
      <c r="D467"/>
      <c r="F467"/>
      <c r="L467"/>
    </row>
    <row r="468" spans="4:12" x14ac:dyDescent="0.25">
      <c r="D468"/>
      <c r="F468"/>
      <c r="L468"/>
    </row>
    <row r="469" spans="4:12" x14ac:dyDescent="0.25">
      <c r="D469"/>
      <c r="F469"/>
      <c r="L469"/>
    </row>
    <row r="470" spans="4:12" x14ac:dyDescent="0.25">
      <c r="D470"/>
      <c r="F470"/>
      <c r="L470"/>
    </row>
    <row r="471" spans="4:12" x14ac:dyDescent="0.25">
      <c r="D471"/>
      <c r="F471"/>
      <c r="L471"/>
    </row>
    <row r="472" spans="4:12" x14ac:dyDescent="0.25">
      <c r="D472"/>
      <c r="F472"/>
      <c r="L472"/>
    </row>
    <row r="473" spans="4:12" x14ac:dyDescent="0.25">
      <c r="D473"/>
      <c r="F473"/>
      <c r="L473"/>
    </row>
    <row r="474" spans="4:12" x14ac:dyDescent="0.25">
      <c r="D474"/>
      <c r="F474"/>
      <c r="L474"/>
    </row>
    <row r="475" spans="4:12" x14ac:dyDescent="0.25">
      <c r="D475"/>
      <c r="F475"/>
      <c r="L475"/>
    </row>
    <row r="476" spans="4:12" x14ac:dyDescent="0.25">
      <c r="D476"/>
      <c r="F476"/>
      <c r="L476"/>
    </row>
    <row r="477" spans="4:12" x14ac:dyDescent="0.25">
      <c r="D477"/>
      <c r="F477"/>
      <c r="L477"/>
    </row>
    <row r="478" spans="4:12" x14ac:dyDescent="0.25">
      <c r="D478"/>
      <c r="F478"/>
      <c r="L478"/>
    </row>
    <row r="479" spans="4:12" x14ac:dyDescent="0.25">
      <c r="D479"/>
      <c r="F479"/>
      <c r="L479"/>
    </row>
    <row r="480" spans="4:12" x14ac:dyDescent="0.25">
      <c r="D480"/>
      <c r="F480"/>
      <c r="L480"/>
    </row>
    <row r="481" spans="4:12" x14ac:dyDescent="0.25">
      <c r="D481"/>
      <c r="F481"/>
      <c r="L481"/>
    </row>
    <row r="482" spans="4:12" x14ac:dyDescent="0.25">
      <c r="D482"/>
      <c r="F482"/>
      <c r="L482"/>
    </row>
    <row r="483" spans="4:12" x14ac:dyDescent="0.25">
      <c r="D483"/>
      <c r="F483"/>
      <c r="L483"/>
    </row>
    <row r="484" spans="4:12" x14ac:dyDescent="0.25">
      <c r="D484"/>
      <c r="F484"/>
      <c r="L484"/>
    </row>
    <row r="485" spans="4:12" x14ac:dyDescent="0.25">
      <c r="D485"/>
      <c r="F485"/>
      <c r="L485"/>
    </row>
    <row r="486" spans="4:12" x14ac:dyDescent="0.25">
      <c r="D486"/>
      <c r="F486"/>
      <c r="L486"/>
    </row>
    <row r="487" spans="4:12" x14ac:dyDescent="0.25">
      <c r="D487"/>
      <c r="F487"/>
      <c r="L487"/>
    </row>
    <row r="488" spans="4:12" x14ac:dyDescent="0.25">
      <c r="D488"/>
      <c r="F488"/>
      <c r="L488"/>
    </row>
    <row r="489" spans="4:12" x14ac:dyDescent="0.25">
      <c r="D489"/>
      <c r="F489"/>
      <c r="L489"/>
    </row>
    <row r="490" spans="4:12" x14ac:dyDescent="0.25">
      <c r="D490"/>
      <c r="F490"/>
      <c r="L490"/>
    </row>
    <row r="491" spans="4:12" x14ac:dyDescent="0.25">
      <c r="D491"/>
      <c r="F491"/>
      <c r="L491"/>
    </row>
    <row r="492" spans="4:12" x14ac:dyDescent="0.25">
      <c r="D492"/>
      <c r="F492"/>
      <c r="L492"/>
    </row>
    <row r="493" spans="4:12" x14ac:dyDescent="0.25">
      <c r="D493"/>
      <c r="F493"/>
      <c r="L493"/>
    </row>
    <row r="494" spans="4:12" x14ac:dyDescent="0.25">
      <c r="D494"/>
      <c r="F494"/>
      <c r="L494"/>
    </row>
    <row r="495" spans="4:12" x14ac:dyDescent="0.25">
      <c r="D495"/>
      <c r="F495"/>
      <c r="L495"/>
    </row>
    <row r="496" spans="4:12" x14ac:dyDescent="0.25">
      <c r="D496"/>
      <c r="F496"/>
      <c r="L496"/>
    </row>
    <row r="497" spans="4:12" x14ac:dyDescent="0.25">
      <c r="D497"/>
      <c r="F497"/>
      <c r="L497"/>
    </row>
    <row r="498" spans="4:12" x14ac:dyDescent="0.25">
      <c r="D498"/>
      <c r="F498"/>
      <c r="L498"/>
    </row>
    <row r="499" spans="4:12" x14ac:dyDescent="0.25">
      <c r="D499"/>
      <c r="F499"/>
      <c r="L499"/>
    </row>
    <row r="500" spans="4:12" x14ac:dyDescent="0.25">
      <c r="D500"/>
      <c r="F500"/>
      <c r="L500"/>
    </row>
    <row r="501" spans="4:12" x14ac:dyDescent="0.25">
      <c r="D501"/>
      <c r="F501"/>
      <c r="L501"/>
    </row>
    <row r="502" spans="4:12" x14ac:dyDescent="0.25">
      <c r="D502"/>
      <c r="F502"/>
      <c r="L502"/>
    </row>
    <row r="503" spans="4:12" x14ac:dyDescent="0.25">
      <c r="D503"/>
      <c r="F503"/>
      <c r="L503"/>
    </row>
    <row r="504" spans="4:12" x14ac:dyDescent="0.25">
      <c r="D504"/>
      <c r="F504"/>
      <c r="L504"/>
    </row>
    <row r="505" spans="4:12" x14ac:dyDescent="0.25">
      <c r="D505"/>
      <c r="F505"/>
      <c r="L505"/>
    </row>
    <row r="506" spans="4:12" x14ac:dyDescent="0.25">
      <c r="D506"/>
      <c r="F506"/>
      <c r="L506"/>
    </row>
    <row r="507" spans="4:12" x14ac:dyDescent="0.25">
      <c r="D507"/>
      <c r="F507"/>
      <c r="L507"/>
    </row>
    <row r="508" spans="4:12" x14ac:dyDescent="0.25">
      <c r="D508"/>
      <c r="F508"/>
      <c r="L508"/>
    </row>
    <row r="509" spans="4:12" x14ac:dyDescent="0.25">
      <c r="D509"/>
      <c r="F509"/>
      <c r="L509"/>
    </row>
    <row r="510" spans="4:12" x14ac:dyDescent="0.25">
      <c r="D510"/>
      <c r="F510"/>
      <c r="L510"/>
    </row>
    <row r="511" spans="4:12" x14ac:dyDescent="0.25">
      <c r="D511"/>
      <c r="F511"/>
      <c r="L511"/>
    </row>
    <row r="512" spans="4:12" x14ac:dyDescent="0.25">
      <c r="D512"/>
      <c r="F512"/>
      <c r="L512"/>
    </row>
    <row r="513" spans="4:12" x14ac:dyDescent="0.25">
      <c r="D513"/>
      <c r="F513"/>
      <c r="L513"/>
    </row>
    <row r="514" spans="4:12" x14ac:dyDescent="0.25">
      <c r="D514"/>
      <c r="F514"/>
      <c r="L514"/>
    </row>
    <row r="515" spans="4:12" x14ac:dyDescent="0.25">
      <c r="D515"/>
      <c r="F515"/>
      <c r="L515"/>
    </row>
    <row r="516" spans="4:12" x14ac:dyDescent="0.25">
      <c r="D516"/>
      <c r="F516"/>
      <c r="L516"/>
    </row>
    <row r="517" spans="4:12" x14ac:dyDescent="0.25">
      <c r="D517"/>
      <c r="F517"/>
      <c r="L517"/>
    </row>
    <row r="518" spans="4:12" x14ac:dyDescent="0.25">
      <c r="D518"/>
      <c r="F518"/>
      <c r="L518"/>
    </row>
    <row r="519" spans="4:12" x14ac:dyDescent="0.25">
      <c r="D519"/>
      <c r="F519"/>
      <c r="L519"/>
    </row>
    <row r="520" spans="4:12" x14ac:dyDescent="0.25">
      <c r="D520"/>
      <c r="F520"/>
      <c r="L520"/>
    </row>
    <row r="521" spans="4:12" x14ac:dyDescent="0.25">
      <c r="D521"/>
      <c r="F521"/>
      <c r="L521"/>
    </row>
    <row r="522" spans="4:12" x14ac:dyDescent="0.25">
      <c r="D522"/>
      <c r="F522"/>
      <c r="L522"/>
    </row>
    <row r="523" spans="4:12" x14ac:dyDescent="0.25">
      <c r="D523"/>
      <c r="F523"/>
      <c r="L523"/>
    </row>
    <row r="524" spans="4:12" x14ac:dyDescent="0.25">
      <c r="D524"/>
      <c r="F524"/>
      <c r="L524"/>
    </row>
    <row r="525" spans="4:12" x14ac:dyDescent="0.25">
      <c r="D525"/>
      <c r="F525"/>
      <c r="L525"/>
    </row>
    <row r="526" spans="4:12" x14ac:dyDescent="0.25">
      <c r="D526"/>
      <c r="F526"/>
      <c r="L526"/>
    </row>
    <row r="527" spans="4:12" x14ac:dyDescent="0.25">
      <c r="D527"/>
      <c r="F527"/>
      <c r="L527"/>
    </row>
    <row r="528" spans="4:12" x14ac:dyDescent="0.25">
      <c r="D528"/>
      <c r="F528"/>
      <c r="L528"/>
    </row>
    <row r="529" spans="4:12" x14ac:dyDescent="0.25">
      <c r="D529"/>
      <c r="F529"/>
      <c r="L529"/>
    </row>
    <row r="530" spans="4:12" x14ac:dyDescent="0.25">
      <c r="D530"/>
      <c r="F530"/>
      <c r="L530"/>
    </row>
    <row r="531" spans="4:12" x14ac:dyDescent="0.25">
      <c r="D531"/>
      <c r="F531"/>
      <c r="L531"/>
    </row>
    <row r="532" spans="4:12" x14ac:dyDescent="0.25">
      <c r="D532"/>
      <c r="F532"/>
      <c r="L532"/>
    </row>
    <row r="533" spans="4:12" x14ac:dyDescent="0.25">
      <c r="D533"/>
      <c r="F533"/>
      <c r="L533"/>
    </row>
    <row r="534" spans="4:12" x14ac:dyDescent="0.25">
      <c r="D534"/>
      <c r="F534"/>
      <c r="L534"/>
    </row>
    <row r="535" spans="4:12" x14ac:dyDescent="0.25">
      <c r="D535"/>
      <c r="F535"/>
      <c r="L535"/>
    </row>
    <row r="536" spans="4:12" x14ac:dyDescent="0.25">
      <c r="D536"/>
      <c r="F536"/>
      <c r="L536"/>
    </row>
    <row r="537" spans="4:12" x14ac:dyDescent="0.25">
      <c r="D537"/>
      <c r="F537"/>
      <c r="L537"/>
    </row>
    <row r="538" spans="4:12" x14ac:dyDescent="0.25">
      <c r="D538"/>
      <c r="F538"/>
      <c r="L538"/>
    </row>
    <row r="539" spans="4:12" x14ac:dyDescent="0.25">
      <c r="D539"/>
      <c r="F539"/>
      <c r="L539"/>
    </row>
    <row r="540" spans="4:12" x14ac:dyDescent="0.25">
      <c r="D540"/>
      <c r="F540"/>
      <c r="L540"/>
    </row>
    <row r="541" spans="4:12" x14ac:dyDescent="0.25">
      <c r="D541"/>
      <c r="F541"/>
      <c r="L541"/>
    </row>
    <row r="542" spans="4:12" x14ac:dyDescent="0.25">
      <c r="D542"/>
      <c r="F542"/>
      <c r="L542"/>
    </row>
    <row r="543" spans="4:12" x14ac:dyDescent="0.25">
      <c r="D543"/>
      <c r="F543"/>
      <c r="L543"/>
    </row>
    <row r="544" spans="4:12" x14ac:dyDescent="0.25">
      <c r="D544"/>
      <c r="F544"/>
      <c r="L544"/>
    </row>
    <row r="545" spans="4:12" x14ac:dyDescent="0.25">
      <c r="D545"/>
      <c r="F545"/>
      <c r="L545"/>
    </row>
    <row r="546" spans="4:12" x14ac:dyDescent="0.25">
      <c r="D546"/>
      <c r="F546"/>
      <c r="L546"/>
    </row>
    <row r="547" spans="4:12" x14ac:dyDescent="0.25">
      <c r="D547"/>
      <c r="F547"/>
      <c r="L547"/>
    </row>
    <row r="548" spans="4:12" x14ac:dyDescent="0.25">
      <c r="D548"/>
      <c r="F548"/>
      <c r="L548"/>
    </row>
    <row r="549" spans="4:12" x14ac:dyDescent="0.25">
      <c r="D549"/>
      <c r="F549"/>
      <c r="L549"/>
    </row>
    <row r="550" spans="4:12" x14ac:dyDescent="0.25">
      <c r="D550"/>
      <c r="F550"/>
      <c r="L550"/>
    </row>
    <row r="551" spans="4:12" x14ac:dyDescent="0.25">
      <c r="D551"/>
      <c r="F551"/>
      <c r="L551"/>
    </row>
    <row r="552" spans="4:12" x14ac:dyDescent="0.25">
      <c r="D552"/>
      <c r="F552"/>
      <c r="L552"/>
    </row>
    <row r="553" spans="4:12" x14ac:dyDescent="0.25">
      <c r="D553"/>
      <c r="F553"/>
      <c r="L553"/>
    </row>
    <row r="554" spans="4:12" x14ac:dyDescent="0.25">
      <c r="D554"/>
      <c r="F554"/>
      <c r="L554"/>
    </row>
    <row r="555" spans="4:12" x14ac:dyDescent="0.25">
      <c r="D555"/>
      <c r="F555"/>
      <c r="L555"/>
    </row>
    <row r="556" spans="4:12" x14ac:dyDescent="0.25">
      <c r="D556"/>
      <c r="F556"/>
      <c r="L556"/>
    </row>
    <row r="557" spans="4:12" x14ac:dyDescent="0.25">
      <c r="D557"/>
      <c r="F557"/>
      <c r="L557"/>
    </row>
    <row r="558" spans="4:12" x14ac:dyDescent="0.25">
      <c r="D558"/>
      <c r="F558"/>
      <c r="L558"/>
    </row>
    <row r="559" spans="4:12" x14ac:dyDescent="0.25">
      <c r="D559"/>
      <c r="F559"/>
      <c r="L559"/>
    </row>
    <row r="560" spans="4:12" x14ac:dyDescent="0.25">
      <c r="D560"/>
      <c r="F560"/>
      <c r="L560"/>
    </row>
    <row r="561" spans="4:12" x14ac:dyDescent="0.25">
      <c r="D561"/>
      <c r="F561"/>
      <c r="L561"/>
    </row>
    <row r="562" spans="4:12" x14ac:dyDescent="0.25">
      <c r="D562"/>
      <c r="F562"/>
      <c r="L562"/>
    </row>
    <row r="563" spans="4:12" x14ac:dyDescent="0.25">
      <c r="D563"/>
      <c r="F563"/>
      <c r="L563"/>
    </row>
    <row r="564" spans="4:12" x14ac:dyDescent="0.25">
      <c r="D564"/>
      <c r="F564"/>
      <c r="L564"/>
    </row>
    <row r="565" spans="4:12" x14ac:dyDescent="0.25">
      <c r="D565"/>
      <c r="F565"/>
      <c r="L565"/>
    </row>
    <row r="566" spans="4:12" x14ac:dyDescent="0.25">
      <c r="D566"/>
      <c r="F566"/>
      <c r="L566"/>
    </row>
    <row r="567" spans="4:12" x14ac:dyDescent="0.25">
      <c r="D567"/>
      <c r="F567"/>
      <c r="L567"/>
    </row>
    <row r="568" spans="4:12" x14ac:dyDescent="0.25">
      <c r="D568"/>
      <c r="F568"/>
      <c r="L568"/>
    </row>
    <row r="569" spans="4:12" x14ac:dyDescent="0.25">
      <c r="D569"/>
      <c r="F569"/>
      <c r="L569"/>
    </row>
    <row r="570" spans="4:12" x14ac:dyDescent="0.25">
      <c r="D570"/>
      <c r="F570"/>
      <c r="L570"/>
    </row>
    <row r="571" spans="4:12" x14ac:dyDescent="0.25">
      <c r="D571"/>
      <c r="F571"/>
      <c r="L571"/>
    </row>
    <row r="572" spans="4:12" x14ac:dyDescent="0.25">
      <c r="D572"/>
      <c r="F572"/>
      <c r="L572"/>
    </row>
    <row r="573" spans="4:12" x14ac:dyDescent="0.25">
      <c r="D573"/>
      <c r="F573"/>
      <c r="L573"/>
    </row>
    <row r="574" spans="4:12" x14ac:dyDescent="0.25">
      <c r="D574"/>
      <c r="F574"/>
      <c r="L574"/>
    </row>
    <row r="575" spans="4:12" x14ac:dyDescent="0.25">
      <c r="D575"/>
      <c r="F575"/>
      <c r="L575"/>
    </row>
    <row r="576" spans="4:12" x14ac:dyDescent="0.25">
      <c r="D576"/>
      <c r="F576"/>
      <c r="L576"/>
    </row>
    <row r="577" spans="4:12" x14ac:dyDescent="0.25">
      <c r="D577"/>
      <c r="F577"/>
      <c r="L577"/>
    </row>
    <row r="578" spans="4:12" x14ac:dyDescent="0.25">
      <c r="D578"/>
      <c r="F578"/>
      <c r="L578"/>
    </row>
    <row r="579" spans="4:12" x14ac:dyDescent="0.25">
      <c r="D579"/>
      <c r="F579"/>
      <c r="L579"/>
    </row>
    <row r="580" spans="4:12" x14ac:dyDescent="0.25">
      <c r="D580"/>
      <c r="F580"/>
      <c r="L580"/>
    </row>
    <row r="581" spans="4:12" x14ac:dyDescent="0.25">
      <c r="D581"/>
      <c r="F581"/>
      <c r="L581"/>
    </row>
    <row r="582" spans="4:12" x14ac:dyDescent="0.25">
      <c r="D582"/>
      <c r="F582"/>
      <c r="L582"/>
    </row>
    <row r="583" spans="4:12" x14ac:dyDescent="0.25">
      <c r="D583"/>
      <c r="F583"/>
      <c r="L583"/>
    </row>
    <row r="584" spans="4:12" x14ac:dyDescent="0.25">
      <c r="D584"/>
      <c r="F584"/>
      <c r="L584"/>
    </row>
    <row r="585" spans="4:12" x14ac:dyDescent="0.25">
      <c r="D585"/>
      <c r="F585"/>
      <c r="L585"/>
    </row>
    <row r="586" spans="4:12" x14ac:dyDescent="0.25">
      <c r="D586"/>
      <c r="F586"/>
      <c r="L586"/>
    </row>
    <row r="587" spans="4:12" x14ac:dyDescent="0.25">
      <c r="D587"/>
      <c r="F587"/>
      <c r="L587"/>
    </row>
    <row r="588" spans="4:12" x14ac:dyDescent="0.25">
      <c r="D588"/>
      <c r="F588"/>
      <c r="L588"/>
    </row>
    <row r="589" spans="4:12" x14ac:dyDescent="0.25">
      <c r="D589"/>
      <c r="F589"/>
      <c r="L589"/>
    </row>
    <row r="590" spans="4:12" x14ac:dyDescent="0.25">
      <c r="D590"/>
      <c r="F590"/>
      <c r="L590"/>
    </row>
    <row r="591" spans="4:12" x14ac:dyDescent="0.25">
      <c r="D591"/>
      <c r="F591"/>
      <c r="L591"/>
    </row>
    <row r="592" spans="4:12" x14ac:dyDescent="0.25">
      <c r="D592"/>
      <c r="F592"/>
      <c r="L592"/>
    </row>
    <row r="593" spans="4:12" x14ac:dyDescent="0.25">
      <c r="D593"/>
      <c r="F593"/>
      <c r="L593"/>
    </row>
    <row r="594" spans="4:12" x14ac:dyDescent="0.25">
      <c r="D594"/>
      <c r="F594"/>
      <c r="L594"/>
    </row>
    <row r="595" spans="4:12" x14ac:dyDescent="0.25">
      <c r="D595"/>
      <c r="F595"/>
      <c r="L595"/>
    </row>
    <row r="596" spans="4:12" x14ac:dyDescent="0.25">
      <c r="D596"/>
      <c r="F596"/>
      <c r="L596"/>
    </row>
    <row r="597" spans="4:12" x14ac:dyDescent="0.25">
      <c r="D597"/>
      <c r="F597"/>
      <c r="L597"/>
    </row>
    <row r="598" spans="4:12" x14ac:dyDescent="0.25">
      <c r="D598"/>
      <c r="F598"/>
      <c r="L598"/>
    </row>
    <row r="599" spans="4:12" x14ac:dyDescent="0.25">
      <c r="D599"/>
      <c r="F599"/>
      <c r="L599"/>
    </row>
    <row r="600" spans="4:12" x14ac:dyDescent="0.25">
      <c r="D600"/>
      <c r="F600"/>
      <c r="L600"/>
    </row>
    <row r="601" spans="4:12" x14ac:dyDescent="0.25">
      <c r="D601"/>
      <c r="F601"/>
      <c r="L601"/>
    </row>
    <row r="602" spans="4:12" x14ac:dyDescent="0.25">
      <c r="D602"/>
      <c r="F602"/>
      <c r="L602"/>
    </row>
    <row r="603" spans="4:12" x14ac:dyDescent="0.25">
      <c r="D603"/>
      <c r="F603"/>
      <c r="L603"/>
    </row>
    <row r="604" spans="4:12" x14ac:dyDescent="0.25">
      <c r="D604"/>
      <c r="F604"/>
      <c r="L604"/>
    </row>
    <row r="605" spans="4:12" x14ac:dyDescent="0.25">
      <c r="D605"/>
      <c r="F605"/>
      <c r="L605"/>
    </row>
    <row r="606" spans="4:12" x14ac:dyDescent="0.25">
      <c r="D606"/>
      <c r="F606"/>
      <c r="L606"/>
    </row>
    <row r="607" spans="4:12" x14ac:dyDescent="0.25">
      <c r="D607"/>
      <c r="F607"/>
      <c r="L607"/>
    </row>
    <row r="608" spans="4:12" x14ac:dyDescent="0.25">
      <c r="D608"/>
      <c r="F608"/>
      <c r="L608"/>
    </row>
    <row r="609" spans="4:12" x14ac:dyDescent="0.25">
      <c r="D609"/>
      <c r="F609"/>
      <c r="L609"/>
    </row>
    <row r="610" spans="4:12" x14ac:dyDescent="0.25">
      <c r="D610"/>
      <c r="F610"/>
      <c r="L610"/>
    </row>
    <row r="611" spans="4:12" x14ac:dyDescent="0.25">
      <c r="D611"/>
      <c r="F611"/>
      <c r="L611"/>
    </row>
    <row r="612" spans="4:12" x14ac:dyDescent="0.25">
      <c r="D612"/>
      <c r="F612"/>
      <c r="L612"/>
    </row>
    <row r="613" spans="4:12" x14ac:dyDescent="0.25">
      <c r="D613"/>
      <c r="F613"/>
      <c r="L613"/>
    </row>
    <row r="614" spans="4:12" x14ac:dyDescent="0.25">
      <c r="D614"/>
      <c r="F614"/>
      <c r="L614"/>
    </row>
    <row r="615" spans="4:12" x14ac:dyDescent="0.25">
      <c r="D615"/>
      <c r="F615"/>
      <c r="L615"/>
    </row>
    <row r="616" spans="4:12" x14ac:dyDescent="0.25">
      <c r="D616"/>
      <c r="F616"/>
      <c r="L616"/>
    </row>
    <row r="617" spans="4:12" x14ac:dyDescent="0.25">
      <c r="D617"/>
      <c r="F617"/>
      <c r="L617"/>
    </row>
    <row r="618" spans="4:12" x14ac:dyDescent="0.25">
      <c r="D618"/>
      <c r="F618"/>
      <c r="L618"/>
    </row>
    <row r="619" spans="4:12" x14ac:dyDescent="0.25">
      <c r="D619"/>
      <c r="F619"/>
      <c r="L619"/>
    </row>
    <row r="620" spans="4:12" x14ac:dyDescent="0.25">
      <c r="D620"/>
      <c r="F620"/>
      <c r="L620"/>
    </row>
    <row r="621" spans="4:12" x14ac:dyDescent="0.25">
      <c r="D621"/>
      <c r="F621"/>
      <c r="L621"/>
    </row>
    <row r="622" spans="4:12" x14ac:dyDescent="0.25">
      <c r="D622"/>
      <c r="F622"/>
      <c r="L622"/>
    </row>
    <row r="623" spans="4:12" x14ac:dyDescent="0.25">
      <c r="D623"/>
      <c r="F623"/>
      <c r="L623"/>
    </row>
    <row r="624" spans="4:12" x14ac:dyDescent="0.25">
      <c r="D624"/>
      <c r="F624"/>
      <c r="L624"/>
    </row>
    <row r="625" spans="4:12" x14ac:dyDescent="0.25">
      <c r="D625"/>
      <c r="F625"/>
      <c r="L625"/>
    </row>
    <row r="626" spans="4:12" x14ac:dyDescent="0.25">
      <c r="D626"/>
      <c r="F626"/>
      <c r="L626"/>
    </row>
    <row r="627" spans="4:12" x14ac:dyDescent="0.25">
      <c r="D627"/>
      <c r="F627"/>
      <c r="L627"/>
    </row>
    <row r="628" spans="4:12" x14ac:dyDescent="0.25">
      <c r="D628"/>
      <c r="F628"/>
      <c r="L628"/>
    </row>
    <row r="629" spans="4:12" x14ac:dyDescent="0.25">
      <c r="D629"/>
      <c r="F629"/>
      <c r="L629"/>
    </row>
    <row r="630" spans="4:12" x14ac:dyDescent="0.25">
      <c r="D630"/>
      <c r="F630"/>
      <c r="L630"/>
    </row>
    <row r="631" spans="4:12" x14ac:dyDescent="0.25">
      <c r="D631"/>
      <c r="F631"/>
      <c r="L631"/>
    </row>
    <row r="632" spans="4:12" x14ac:dyDescent="0.25">
      <c r="D632"/>
      <c r="F632"/>
      <c r="L632"/>
    </row>
    <row r="633" spans="4:12" x14ac:dyDescent="0.25">
      <c r="D633"/>
      <c r="F633"/>
      <c r="L633"/>
    </row>
    <row r="634" spans="4:12" x14ac:dyDescent="0.25">
      <c r="D634"/>
      <c r="F634"/>
      <c r="L634"/>
    </row>
    <row r="635" spans="4:12" x14ac:dyDescent="0.25">
      <c r="D635"/>
      <c r="F635"/>
      <c r="L635"/>
    </row>
  </sheetData>
  <mergeCells count="14">
    <mergeCell ref="A24:A28"/>
    <mergeCell ref="A2:D2"/>
    <mergeCell ref="A3:D3"/>
    <mergeCell ref="A8:A10"/>
    <mergeCell ref="A13:A18"/>
    <mergeCell ref="A20:A22"/>
    <mergeCell ref="A91:A100"/>
    <mergeCell ref="J110:K110"/>
    <mergeCell ref="A39:A41"/>
    <mergeCell ref="A60:A62"/>
    <mergeCell ref="M61:M62"/>
    <mergeCell ref="A65:A70"/>
    <mergeCell ref="A72:A74"/>
    <mergeCell ref="A76:A81"/>
  </mergeCells>
  <pageMargins left="0.70866141732283472" right="0.70866141732283472" top="0.47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E.I.Lukashova</dc:creator>
  <cp:lastModifiedBy>Козлов Д.Н.</cp:lastModifiedBy>
  <dcterms:created xsi:type="dcterms:W3CDTF">2017-04-25T08:06:30Z</dcterms:created>
  <dcterms:modified xsi:type="dcterms:W3CDTF">2017-04-28T09:50:20Z</dcterms:modified>
</cp:coreProperties>
</file>